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9005"/>
  <workbookPr showInkAnnotation="0" checkCompatibility="1"/>
  <mc:AlternateContent xmlns:mc="http://schemas.openxmlformats.org/markup-compatibility/2006">
    <mc:Choice Requires="x15">
      <x15ac:absPath xmlns:x15ac="http://schemas.microsoft.com/office/spreadsheetml/2010/11/ac" url="/Users/mspille/Documents/Mike/"/>
    </mc:Choice>
  </mc:AlternateContent>
  <bookViews>
    <workbookView xWindow="-20" yWindow="460" windowWidth="25600" windowHeight="1448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73" i="1" l="1"/>
  <c r="R173" i="1"/>
  <c r="P172" i="1"/>
  <c r="R172" i="1"/>
  <c r="P171" i="1"/>
  <c r="R171" i="1"/>
  <c r="P170" i="1"/>
  <c r="R170" i="1"/>
  <c r="P169" i="1"/>
  <c r="R169" i="1"/>
  <c r="P168" i="1"/>
  <c r="R168" i="1"/>
  <c r="P167" i="1"/>
  <c r="R167" i="1"/>
  <c r="P166" i="1"/>
  <c r="R166" i="1"/>
  <c r="P165" i="1"/>
  <c r="R165" i="1"/>
  <c r="P164" i="1"/>
  <c r="R164" i="1"/>
  <c r="P163" i="1"/>
  <c r="R163" i="1"/>
  <c r="P162" i="1"/>
  <c r="R162" i="1"/>
  <c r="P161" i="1"/>
  <c r="R161" i="1"/>
  <c r="P160" i="1"/>
  <c r="R160" i="1"/>
  <c r="P159" i="1"/>
  <c r="R159" i="1"/>
  <c r="P158" i="1"/>
  <c r="R158" i="1"/>
  <c r="P157" i="1"/>
  <c r="R157" i="1"/>
  <c r="P156" i="1"/>
  <c r="R156" i="1"/>
  <c r="P155" i="1"/>
  <c r="R155" i="1"/>
  <c r="P154" i="1"/>
  <c r="R154" i="1"/>
  <c r="P153" i="1"/>
  <c r="R153" i="1"/>
  <c r="Q166" i="1"/>
  <c r="S166" i="1"/>
  <c r="T166" i="1"/>
  <c r="U166" i="1"/>
  <c r="Q167" i="1"/>
  <c r="S167" i="1"/>
  <c r="T167" i="1"/>
  <c r="U167" i="1"/>
  <c r="Q168" i="1"/>
  <c r="S168" i="1"/>
  <c r="T168" i="1"/>
  <c r="U168" i="1"/>
  <c r="Q169" i="1"/>
  <c r="S169" i="1"/>
  <c r="T169" i="1"/>
  <c r="U169" i="1"/>
  <c r="Q170" i="1"/>
  <c r="S170" i="1"/>
  <c r="T170" i="1"/>
  <c r="U170" i="1"/>
  <c r="Q171" i="1"/>
  <c r="S171" i="1"/>
  <c r="T171" i="1"/>
  <c r="U171" i="1"/>
  <c r="Q172" i="1"/>
  <c r="S172" i="1"/>
  <c r="T172" i="1"/>
  <c r="U172" i="1"/>
  <c r="Q160" i="1"/>
  <c r="S160" i="1"/>
  <c r="T160" i="1"/>
  <c r="U160" i="1"/>
  <c r="Q161" i="1"/>
  <c r="S161" i="1"/>
  <c r="T161" i="1"/>
  <c r="U161" i="1"/>
  <c r="Q159" i="1"/>
  <c r="S159" i="1"/>
  <c r="T159" i="1"/>
  <c r="U159" i="1"/>
  <c r="Q162" i="1"/>
  <c r="S162" i="1"/>
  <c r="T162" i="1"/>
  <c r="U162" i="1"/>
  <c r="Q163" i="1"/>
  <c r="S163" i="1"/>
  <c r="T163" i="1"/>
  <c r="U163" i="1"/>
  <c r="Q164" i="1"/>
  <c r="S164" i="1"/>
  <c r="T164" i="1"/>
  <c r="U164" i="1"/>
  <c r="Q165" i="1"/>
  <c r="S165" i="1"/>
  <c r="T165" i="1"/>
  <c r="U165" i="1"/>
  <c r="Q153" i="1"/>
  <c r="S153" i="1"/>
  <c r="T153" i="1"/>
  <c r="U153" i="1"/>
  <c r="Q154" i="1"/>
  <c r="S154" i="1"/>
  <c r="T154" i="1"/>
  <c r="U154" i="1"/>
  <c r="Q155" i="1"/>
  <c r="S155" i="1"/>
  <c r="T155" i="1"/>
  <c r="U155" i="1"/>
  <c r="Q156" i="1"/>
  <c r="S156" i="1"/>
  <c r="T156" i="1"/>
  <c r="U156" i="1"/>
  <c r="Q157" i="1"/>
  <c r="S157" i="1"/>
  <c r="T157" i="1"/>
  <c r="U157" i="1"/>
  <c r="Q158" i="1"/>
  <c r="S158" i="1"/>
  <c r="T158" i="1"/>
  <c r="U158" i="1"/>
  <c r="P152" i="1"/>
  <c r="R152" i="1"/>
  <c r="P151" i="1"/>
  <c r="R151" i="1"/>
  <c r="P150" i="1"/>
  <c r="R150" i="1"/>
  <c r="Q150" i="1"/>
  <c r="S150" i="1"/>
  <c r="T150" i="1"/>
  <c r="U150" i="1"/>
  <c r="Q151" i="1"/>
  <c r="S151" i="1"/>
  <c r="T151" i="1"/>
  <c r="U151" i="1"/>
  <c r="Q152" i="1"/>
  <c r="S152" i="1"/>
  <c r="T152" i="1"/>
  <c r="U152" i="1"/>
  <c r="P149" i="1"/>
  <c r="R149" i="1"/>
  <c r="P148" i="1"/>
  <c r="R148" i="1"/>
  <c r="P147" i="1"/>
  <c r="R147" i="1"/>
  <c r="P146" i="1"/>
  <c r="R146" i="1"/>
  <c r="P145" i="1"/>
  <c r="R145" i="1"/>
  <c r="P144" i="1"/>
  <c r="R144" i="1"/>
  <c r="P143" i="1"/>
  <c r="R143" i="1"/>
  <c r="P142" i="1"/>
  <c r="R142" i="1"/>
  <c r="P141" i="1"/>
  <c r="R141" i="1"/>
  <c r="P140" i="1"/>
  <c r="R140" i="1"/>
  <c r="P139" i="1"/>
  <c r="R139" i="1"/>
  <c r="P138" i="1"/>
  <c r="R138" i="1"/>
  <c r="P137" i="1"/>
  <c r="R137" i="1"/>
  <c r="P136" i="1"/>
  <c r="R136" i="1"/>
  <c r="P135" i="1"/>
  <c r="R135" i="1"/>
  <c r="P134" i="1"/>
  <c r="R134" i="1"/>
  <c r="P133" i="1"/>
  <c r="R133" i="1"/>
  <c r="P132" i="1"/>
  <c r="R132" i="1"/>
  <c r="P131" i="1"/>
  <c r="R131" i="1"/>
  <c r="P130" i="1"/>
  <c r="R130" i="1"/>
  <c r="P129" i="1"/>
  <c r="R129" i="1"/>
  <c r="P128" i="1"/>
  <c r="R128" i="1"/>
  <c r="P127" i="1"/>
  <c r="R127" i="1"/>
  <c r="P126" i="1"/>
  <c r="R126" i="1"/>
  <c r="P125" i="1"/>
  <c r="R125" i="1"/>
  <c r="P124" i="1"/>
  <c r="R124" i="1"/>
  <c r="Q144" i="1"/>
  <c r="S144" i="1"/>
  <c r="T144" i="1"/>
  <c r="U144" i="1"/>
  <c r="Q143" i="1"/>
  <c r="S143" i="1"/>
  <c r="T143" i="1"/>
  <c r="U143" i="1"/>
  <c r="Q145" i="1"/>
  <c r="S145" i="1"/>
  <c r="T145" i="1"/>
  <c r="U145" i="1"/>
  <c r="Q147" i="1"/>
  <c r="S147" i="1"/>
  <c r="T147" i="1"/>
  <c r="U147" i="1"/>
  <c r="Q146" i="1"/>
  <c r="S146" i="1"/>
  <c r="T146" i="1"/>
  <c r="U146" i="1"/>
  <c r="Q141" i="1"/>
  <c r="S141" i="1"/>
  <c r="T141" i="1"/>
  <c r="U141" i="1"/>
  <c r="Q142" i="1"/>
  <c r="S142" i="1"/>
  <c r="T142" i="1"/>
  <c r="U142" i="1"/>
  <c r="Q149" i="1"/>
  <c r="S149" i="1"/>
  <c r="T149" i="1"/>
  <c r="U149" i="1"/>
  <c r="Q138" i="1"/>
  <c r="S138" i="1"/>
  <c r="T138" i="1"/>
  <c r="U138" i="1"/>
  <c r="Q139" i="1"/>
  <c r="S139" i="1"/>
  <c r="T139" i="1"/>
  <c r="U139" i="1"/>
  <c r="Q140" i="1"/>
  <c r="S140" i="1"/>
  <c r="T140" i="1"/>
  <c r="U140" i="1"/>
  <c r="Q148" i="1"/>
  <c r="S148" i="1"/>
  <c r="T148" i="1"/>
  <c r="U148" i="1"/>
  <c r="Q131" i="1"/>
  <c r="S131" i="1"/>
  <c r="T131" i="1"/>
  <c r="U131" i="1"/>
  <c r="Q132" i="1"/>
  <c r="S132" i="1"/>
  <c r="T132" i="1"/>
  <c r="U132" i="1"/>
  <c r="Q133" i="1"/>
  <c r="S133" i="1"/>
  <c r="T133" i="1"/>
  <c r="U133" i="1"/>
  <c r="Q134" i="1"/>
  <c r="S134" i="1"/>
  <c r="T134" i="1"/>
  <c r="U134" i="1"/>
  <c r="Q135" i="1"/>
  <c r="S135" i="1"/>
  <c r="T135" i="1"/>
  <c r="U135" i="1"/>
  <c r="Q136" i="1"/>
  <c r="S136" i="1"/>
  <c r="T136" i="1"/>
  <c r="U136" i="1"/>
  <c r="Q137" i="1"/>
  <c r="S137" i="1"/>
  <c r="T137" i="1"/>
  <c r="U137" i="1"/>
  <c r="Q126" i="1"/>
  <c r="S126" i="1"/>
  <c r="T126" i="1"/>
  <c r="U126" i="1"/>
  <c r="Q125" i="1"/>
  <c r="S125" i="1"/>
  <c r="T125" i="1"/>
  <c r="U125" i="1"/>
  <c r="Q124" i="1"/>
  <c r="S124" i="1"/>
  <c r="T124" i="1"/>
  <c r="U124" i="1"/>
  <c r="Q128" i="1"/>
  <c r="S128" i="1"/>
  <c r="T128" i="1"/>
  <c r="U128" i="1"/>
  <c r="Q129" i="1"/>
  <c r="S129" i="1"/>
  <c r="T129" i="1"/>
  <c r="U129" i="1"/>
  <c r="Q130" i="1"/>
  <c r="S130" i="1"/>
  <c r="T130" i="1"/>
  <c r="U130" i="1"/>
  <c r="Q2" i="1"/>
  <c r="P2" i="1"/>
  <c r="R2" i="1"/>
  <c r="S2" i="1"/>
  <c r="T2" i="1"/>
  <c r="U2" i="1"/>
  <c r="Q3" i="1"/>
  <c r="P3" i="1"/>
  <c r="R3" i="1"/>
  <c r="S3" i="1"/>
  <c r="T3" i="1"/>
  <c r="U3" i="1"/>
  <c r="Q4" i="1"/>
  <c r="U4" i="1"/>
  <c r="Q5" i="1"/>
  <c r="U5" i="1"/>
  <c r="Q6" i="1"/>
  <c r="U6" i="1"/>
  <c r="Q7" i="1"/>
  <c r="U7" i="1"/>
  <c r="Q8" i="1"/>
  <c r="U8" i="1"/>
  <c r="Q9" i="1"/>
  <c r="U9" i="1"/>
  <c r="Q10" i="1"/>
  <c r="U10" i="1"/>
  <c r="Q11" i="1"/>
  <c r="U11" i="1"/>
  <c r="Q12" i="1"/>
  <c r="U12" i="1"/>
  <c r="Q13" i="1"/>
  <c r="U13" i="1"/>
  <c r="Q14" i="1"/>
  <c r="U14" i="1"/>
  <c r="Q15" i="1"/>
  <c r="U15" i="1"/>
  <c r="Q16" i="1"/>
  <c r="U16" i="1"/>
  <c r="Q17" i="1"/>
  <c r="U17" i="1"/>
  <c r="Q18" i="1"/>
  <c r="U18" i="1"/>
  <c r="Q19" i="1"/>
  <c r="U19" i="1"/>
  <c r="Q20" i="1"/>
  <c r="U20" i="1"/>
  <c r="Q21" i="1"/>
  <c r="U21" i="1"/>
  <c r="Q22" i="1"/>
  <c r="P22" i="1"/>
  <c r="R22" i="1"/>
  <c r="S22" i="1"/>
  <c r="T22" i="1"/>
  <c r="U22" i="1"/>
  <c r="Q23" i="1"/>
  <c r="U23" i="1"/>
  <c r="Q24" i="1"/>
  <c r="U24" i="1"/>
  <c r="Q25" i="1"/>
  <c r="P25" i="1"/>
  <c r="R25" i="1"/>
  <c r="S25" i="1"/>
  <c r="T25" i="1"/>
  <c r="U25" i="1"/>
  <c r="Q26" i="1"/>
  <c r="U26" i="1"/>
  <c r="Q27" i="1"/>
  <c r="U27" i="1"/>
  <c r="Q28" i="1"/>
  <c r="P28" i="1"/>
  <c r="R28" i="1"/>
  <c r="S28" i="1"/>
  <c r="T28" i="1"/>
  <c r="U28" i="1"/>
  <c r="Q29" i="1"/>
  <c r="P29" i="1"/>
  <c r="R29" i="1"/>
  <c r="S29" i="1"/>
  <c r="T29" i="1"/>
  <c r="U29" i="1"/>
  <c r="Q30" i="1"/>
  <c r="P30" i="1"/>
  <c r="R30" i="1"/>
  <c r="S30" i="1"/>
  <c r="T30" i="1"/>
  <c r="U30" i="1"/>
  <c r="Q31" i="1"/>
  <c r="P31" i="1"/>
  <c r="R31" i="1"/>
  <c r="S31" i="1"/>
  <c r="T31" i="1"/>
  <c r="U31" i="1"/>
  <c r="Q32" i="1"/>
  <c r="U32" i="1"/>
  <c r="Q33" i="1"/>
  <c r="U33" i="1"/>
  <c r="Q34" i="1"/>
  <c r="P34" i="1"/>
  <c r="R34" i="1"/>
  <c r="S34" i="1"/>
  <c r="T34" i="1"/>
  <c r="U34" i="1"/>
  <c r="Q35" i="1"/>
  <c r="P35" i="1"/>
  <c r="R35" i="1"/>
  <c r="S35" i="1"/>
  <c r="T35" i="1"/>
  <c r="U35" i="1"/>
  <c r="Q36" i="1"/>
  <c r="P36" i="1"/>
  <c r="R36" i="1"/>
  <c r="S36" i="1"/>
  <c r="T36" i="1"/>
  <c r="U36" i="1"/>
  <c r="Q37" i="1"/>
  <c r="P37" i="1"/>
  <c r="R37" i="1"/>
  <c r="S37" i="1"/>
  <c r="T37" i="1"/>
  <c r="U37" i="1"/>
  <c r="P38" i="1"/>
  <c r="R38" i="1"/>
  <c r="Q38" i="1"/>
  <c r="S38" i="1"/>
  <c r="T38" i="1"/>
  <c r="U38" i="1"/>
  <c r="Q39" i="1"/>
  <c r="P39" i="1"/>
  <c r="R39" i="1"/>
  <c r="S39" i="1"/>
  <c r="T39" i="1"/>
  <c r="U39" i="1"/>
  <c r="Q40" i="1"/>
  <c r="P40" i="1"/>
  <c r="R40" i="1"/>
  <c r="S40" i="1"/>
  <c r="T40" i="1"/>
  <c r="U40" i="1"/>
  <c r="Q41" i="1"/>
  <c r="P41" i="1"/>
  <c r="R41" i="1"/>
  <c r="S41" i="1"/>
  <c r="T41" i="1"/>
  <c r="U41" i="1"/>
  <c r="Q42" i="1"/>
  <c r="P42" i="1"/>
  <c r="R42" i="1"/>
  <c r="S42" i="1"/>
  <c r="T42" i="1"/>
  <c r="U42" i="1"/>
  <c r="Q43" i="1"/>
  <c r="U43" i="1"/>
  <c r="Q44" i="1"/>
  <c r="U44" i="1"/>
  <c r="Q45" i="1"/>
  <c r="U45" i="1"/>
  <c r="Q46" i="1"/>
  <c r="U46" i="1"/>
  <c r="Q47" i="1"/>
  <c r="U47" i="1"/>
  <c r="Q48" i="1"/>
  <c r="U48" i="1"/>
  <c r="Q49" i="1"/>
  <c r="U49" i="1"/>
  <c r="Q50" i="1"/>
  <c r="U50" i="1"/>
  <c r="Q51" i="1"/>
  <c r="U51" i="1"/>
  <c r="Q52" i="1"/>
  <c r="U52" i="1"/>
  <c r="Q53" i="1"/>
  <c r="U53" i="1"/>
  <c r="Q54" i="1"/>
  <c r="U54" i="1"/>
  <c r="Q55" i="1"/>
  <c r="U55" i="1"/>
  <c r="Q56" i="1"/>
  <c r="U56" i="1"/>
  <c r="Q57" i="1"/>
  <c r="U57" i="1"/>
  <c r="Q58" i="1"/>
  <c r="U58" i="1"/>
  <c r="Q59" i="1"/>
  <c r="U59" i="1"/>
  <c r="Q60" i="1"/>
  <c r="U60" i="1"/>
  <c r="Q61" i="1"/>
  <c r="U61" i="1"/>
  <c r="Q62" i="1"/>
  <c r="U62" i="1"/>
  <c r="Q63" i="1"/>
  <c r="U63" i="1"/>
  <c r="Q64" i="1"/>
  <c r="U64" i="1"/>
  <c r="Q65" i="1"/>
  <c r="U65" i="1"/>
  <c r="Q66" i="1"/>
  <c r="U66" i="1"/>
  <c r="Q67" i="1"/>
  <c r="U67" i="1"/>
  <c r="Q68" i="1"/>
  <c r="U68" i="1"/>
  <c r="Q69" i="1"/>
  <c r="U69" i="1"/>
  <c r="Q70" i="1"/>
  <c r="U70" i="1"/>
  <c r="Q71" i="1"/>
  <c r="U71" i="1"/>
  <c r="Q72" i="1"/>
  <c r="U72" i="1"/>
  <c r="Q73" i="1"/>
  <c r="U73" i="1"/>
  <c r="Q74" i="1"/>
  <c r="U74" i="1"/>
  <c r="Q75" i="1"/>
  <c r="U75" i="1"/>
  <c r="Q76" i="1"/>
  <c r="U76" i="1"/>
  <c r="Q77" i="1"/>
  <c r="P77" i="1"/>
  <c r="R77" i="1"/>
  <c r="S77" i="1"/>
  <c r="T77" i="1"/>
  <c r="U77" i="1"/>
  <c r="Q78" i="1"/>
  <c r="P78" i="1"/>
  <c r="R78" i="1"/>
  <c r="S78" i="1"/>
  <c r="T78" i="1"/>
  <c r="U78" i="1"/>
  <c r="Q79" i="1"/>
  <c r="P79" i="1"/>
  <c r="R79" i="1"/>
  <c r="S79" i="1"/>
  <c r="T79" i="1"/>
  <c r="U79" i="1"/>
  <c r="Q80" i="1"/>
  <c r="P80" i="1"/>
  <c r="R80" i="1"/>
  <c r="S80" i="1"/>
  <c r="T80" i="1"/>
  <c r="U80" i="1"/>
  <c r="Q81" i="1"/>
  <c r="P81" i="1"/>
  <c r="R81" i="1"/>
  <c r="S81" i="1"/>
  <c r="T81" i="1"/>
  <c r="U81" i="1"/>
  <c r="Q82" i="1"/>
  <c r="P82" i="1"/>
  <c r="R82" i="1"/>
  <c r="S82" i="1"/>
  <c r="T82" i="1"/>
  <c r="U82" i="1"/>
  <c r="Q83" i="1"/>
  <c r="P83" i="1"/>
  <c r="R83" i="1"/>
  <c r="S83" i="1"/>
  <c r="T83" i="1"/>
  <c r="U83" i="1"/>
  <c r="Q84" i="1"/>
  <c r="P84" i="1"/>
  <c r="R84" i="1"/>
  <c r="S84" i="1"/>
  <c r="T84" i="1"/>
  <c r="U84" i="1"/>
  <c r="Q85" i="1"/>
  <c r="P85" i="1"/>
  <c r="R85" i="1"/>
  <c r="S85" i="1"/>
  <c r="T85" i="1"/>
  <c r="U85" i="1"/>
  <c r="Q86" i="1"/>
  <c r="P86" i="1"/>
  <c r="R86" i="1"/>
  <c r="S86" i="1"/>
  <c r="T86" i="1"/>
  <c r="U86" i="1"/>
  <c r="Q87" i="1"/>
  <c r="P87" i="1"/>
  <c r="R87" i="1"/>
  <c r="S87" i="1"/>
  <c r="T87" i="1"/>
  <c r="U87" i="1"/>
  <c r="Q88" i="1"/>
  <c r="P88" i="1"/>
  <c r="R88" i="1"/>
  <c r="S88" i="1"/>
  <c r="T88" i="1"/>
  <c r="U88" i="1"/>
  <c r="Q89" i="1"/>
  <c r="P89" i="1"/>
  <c r="R89" i="1"/>
  <c r="S89" i="1"/>
  <c r="T89" i="1"/>
  <c r="U89" i="1"/>
  <c r="Q90" i="1"/>
  <c r="P90" i="1"/>
  <c r="R90" i="1"/>
  <c r="S90" i="1"/>
  <c r="T90" i="1"/>
  <c r="U90" i="1"/>
  <c r="Q91" i="1"/>
  <c r="P91" i="1"/>
  <c r="R91" i="1"/>
  <c r="S91" i="1"/>
  <c r="T91" i="1"/>
  <c r="U91" i="1"/>
  <c r="Q92" i="1"/>
  <c r="P92" i="1"/>
  <c r="R92" i="1"/>
  <c r="S92" i="1"/>
  <c r="T92" i="1"/>
  <c r="U92" i="1"/>
  <c r="Q93" i="1"/>
  <c r="P93" i="1"/>
  <c r="R93" i="1"/>
  <c r="S93" i="1"/>
  <c r="T93" i="1"/>
  <c r="U93" i="1"/>
  <c r="Q94" i="1"/>
  <c r="P94" i="1"/>
  <c r="R94" i="1"/>
  <c r="S94" i="1"/>
  <c r="T94" i="1"/>
  <c r="U94" i="1"/>
  <c r="Q95" i="1"/>
  <c r="P95" i="1"/>
  <c r="R95" i="1"/>
  <c r="S95" i="1"/>
  <c r="T95" i="1"/>
  <c r="U95" i="1"/>
  <c r="Q96" i="1"/>
  <c r="P96" i="1"/>
  <c r="R96" i="1"/>
  <c r="S96" i="1"/>
  <c r="T96" i="1"/>
  <c r="U96" i="1"/>
  <c r="Q97" i="1"/>
  <c r="P97" i="1"/>
  <c r="R97" i="1"/>
  <c r="S97" i="1"/>
  <c r="T97" i="1"/>
  <c r="U97" i="1"/>
  <c r="Q98" i="1"/>
  <c r="P98" i="1"/>
  <c r="R98" i="1"/>
  <c r="S98" i="1"/>
  <c r="T98" i="1"/>
  <c r="U98" i="1"/>
  <c r="Q99" i="1"/>
  <c r="P99" i="1"/>
  <c r="R99" i="1"/>
  <c r="S99" i="1"/>
  <c r="T99" i="1"/>
  <c r="U99" i="1"/>
  <c r="Q100" i="1"/>
  <c r="P100" i="1"/>
  <c r="R100" i="1"/>
  <c r="S100" i="1"/>
  <c r="T100" i="1"/>
  <c r="U100" i="1"/>
  <c r="Q101" i="1"/>
  <c r="P101" i="1"/>
  <c r="R101" i="1"/>
  <c r="S101" i="1"/>
  <c r="T101" i="1"/>
  <c r="U101" i="1"/>
  <c r="Q102" i="1"/>
  <c r="P102" i="1"/>
  <c r="R102" i="1"/>
  <c r="S102" i="1"/>
  <c r="T102" i="1"/>
  <c r="U102" i="1"/>
  <c r="Q103" i="1"/>
  <c r="P103" i="1"/>
  <c r="R103" i="1"/>
  <c r="S103" i="1"/>
  <c r="T103" i="1"/>
  <c r="U103" i="1"/>
  <c r="Q104" i="1"/>
  <c r="P104" i="1"/>
  <c r="R104" i="1"/>
  <c r="S104" i="1"/>
  <c r="T104" i="1"/>
  <c r="U104" i="1"/>
  <c r="Q105" i="1"/>
  <c r="P105" i="1"/>
  <c r="R105" i="1"/>
  <c r="S105" i="1"/>
  <c r="T105" i="1"/>
  <c r="U105" i="1"/>
  <c r="Q106" i="1"/>
  <c r="P106" i="1"/>
  <c r="R106" i="1"/>
  <c r="S106" i="1"/>
  <c r="T106" i="1"/>
  <c r="U106" i="1"/>
  <c r="Q107" i="1"/>
  <c r="P107" i="1"/>
  <c r="R107" i="1"/>
  <c r="S107" i="1"/>
  <c r="T107" i="1"/>
  <c r="U107" i="1"/>
  <c r="Q108" i="1"/>
  <c r="P108" i="1"/>
  <c r="R108" i="1"/>
  <c r="S108" i="1"/>
  <c r="T108" i="1"/>
  <c r="U108" i="1"/>
  <c r="Q109" i="1"/>
  <c r="P109" i="1"/>
  <c r="R109" i="1"/>
  <c r="S109" i="1"/>
  <c r="T109" i="1"/>
  <c r="U109" i="1"/>
  <c r="Q110" i="1"/>
  <c r="P110" i="1"/>
  <c r="R110" i="1"/>
  <c r="S110" i="1"/>
  <c r="T110" i="1"/>
  <c r="U110" i="1"/>
  <c r="Q111" i="1"/>
  <c r="P111" i="1"/>
  <c r="R111" i="1"/>
  <c r="S111" i="1"/>
  <c r="T111" i="1"/>
  <c r="U111" i="1"/>
  <c r="Q112" i="1"/>
  <c r="P112" i="1"/>
  <c r="R112" i="1"/>
  <c r="S112" i="1"/>
  <c r="T112" i="1"/>
  <c r="U112" i="1"/>
  <c r="Q113" i="1"/>
  <c r="P113" i="1"/>
  <c r="R113" i="1"/>
  <c r="S113" i="1"/>
  <c r="T113" i="1"/>
  <c r="U113" i="1"/>
  <c r="Q114" i="1"/>
  <c r="P114" i="1"/>
  <c r="R114" i="1"/>
  <c r="S114" i="1"/>
  <c r="T114" i="1"/>
  <c r="U114" i="1"/>
  <c r="Q115" i="1"/>
  <c r="P115" i="1"/>
  <c r="R115" i="1"/>
  <c r="S115" i="1"/>
  <c r="T115" i="1"/>
  <c r="U115" i="1"/>
  <c r="Q116" i="1"/>
  <c r="P116" i="1"/>
  <c r="R116" i="1"/>
  <c r="S116" i="1"/>
  <c r="T116" i="1"/>
  <c r="U116" i="1"/>
  <c r="Q117" i="1"/>
  <c r="P117" i="1"/>
  <c r="R117" i="1"/>
  <c r="S117" i="1"/>
  <c r="T117" i="1"/>
  <c r="U117" i="1"/>
  <c r="Q118" i="1"/>
  <c r="P118" i="1"/>
  <c r="R118" i="1"/>
  <c r="S118" i="1"/>
  <c r="T118" i="1"/>
  <c r="U118" i="1"/>
  <c r="Q119" i="1"/>
  <c r="P119" i="1"/>
  <c r="R119" i="1"/>
  <c r="S119" i="1"/>
  <c r="T119" i="1"/>
  <c r="U119" i="1"/>
  <c r="Q120" i="1"/>
  <c r="P120" i="1"/>
  <c r="R120" i="1"/>
  <c r="S120" i="1"/>
  <c r="T120" i="1"/>
  <c r="U120" i="1"/>
  <c r="Q121" i="1"/>
  <c r="P121" i="1"/>
  <c r="R121" i="1"/>
  <c r="S121" i="1"/>
  <c r="T121" i="1"/>
  <c r="U121" i="1"/>
  <c r="Q122" i="1"/>
  <c r="P122" i="1"/>
  <c r="R122" i="1"/>
  <c r="S122" i="1"/>
  <c r="T122" i="1"/>
  <c r="U122" i="1"/>
  <c r="Q123" i="1"/>
  <c r="P123" i="1"/>
  <c r="R123" i="1"/>
  <c r="S123" i="1"/>
  <c r="T123" i="1"/>
  <c r="U123" i="1"/>
  <c r="Q127" i="1"/>
  <c r="S127" i="1"/>
  <c r="T127" i="1"/>
  <c r="U127" i="1"/>
  <c r="Q173" i="1"/>
  <c r="U17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3" i="1"/>
  <c r="T24" i="1"/>
  <c r="T26" i="1"/>
  <c r="T27" i="1"/>
  <c r="T32" i="1"/>
  <c r="T33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173" i="1"/>
  <c r="S173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33" i="1"/>
  <c r="S32" i="1"/>
  <c r="S27" i="1"/>
  <c r="S26" i="1"/>
  <c r="S24" i="1"/>
  <c r="S23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P76" i="1"/>
  <c r="R76" i="1"/>
  <c r="P75" i="1"/>
  <c r="R75" i="1"/>
  <c r="P74" i="1"/>
  <c r="R74" i="1"/>
  <c r="P73" i="1"/>
  <c r="R73" i="1"/>
  <c r="P72" i="1"/>
  <c r="R72" i="1"/>
  <c r="P71" i="1"/>
  <c r="R71" i="1"/>
  <c r="P70" i="1"/>
  <c r="R70" i="1"/>
  <c r="P69" i="1"/>
  <c r="R69" i="1"/>
  <c r="P68" i="1"/>
  <c r="R68" i="1"/>
  <c r="P67" i="1"/>
  <c r="R67" i="1"/>
  <c r="P66" i="1"/>
  <c r="R66" i="1"/>
  <c r="P65" i="1"/>
  <c r="R65" i="1"/>
  <c r="P64" i="1"/>
  <c r="R64" i="1"/>
  <c r="P63" i="1"/>
  <c r="R63" i="1"/>
  <c r="P62" i="1"/>
  <c r="R62" i="1"/>
  <c r="P61" i="1"/>
  <c r="R61" i="1"/>
  <c r="P60" i="1"/>
  <c r="R60" i="1"/>
  <c r="P59" i="1"/>
  <c r="R59" i="1"/>
  <c r="P58" i="1"/>
  <c r="R58" i="1"/>
  <c r="P57" i="1"/>
  <c r="R57" i="1"/>
  <c r="P56" i="1"/>
  <c r="R56" i="1"/>
  <c r="P55" i="1"/>
  <c r="R55" i="1"/>
  <c r="P54" i="1"/>
  <c r="R54" i="1"/>
  <c r="P53" i="1"/>
  <c r="R53" i="1"/>
  <c r="P52" i="1"/>
  <c r="R52" i="1"/>
  <c r="P51" i="1"/>
  <c r="R51" i="1"/>
  <c r="P50" i="1"/>
  <c r="R50" i="1"/>
  <c r="P49" i="1"/>
  <c r="R49" i="1"/>
  <c r="P48" i="1"/>
  <c r="R48" i="1"/>
  <c r="P47" i="1"/>
  <c r="R47" i="1"/>
  <c r="P46" i="1"/>
  <c r="R46" i="1"/>
  <c r="P45" i="1"/>
  <c r="R45" i="1"/>
  <c r="P44" i="1"/>
  <c r="R44" i="1"/>
  <c r="P43" i="1"/>
  <c r="R43" i="1"/>
  <c r="P33" i="1"/>
  <c r="R33" i="1"/>
  <c r="P32" i="1"/>
  <c r="R32" i="1"/>
  <c r="P27" i="1"/>
  <c r="R27" i="1"/>
  <c r="P26" i="1"/>
  <c r="R26" i="1"/>
  <c r="P24" i="1"/>
  <c r="R24" i="1"/>
  <c r="P23" i="1"/>
  <c r="R23" i="1"/>
  <c r="P21" i="1"/>
  <c r="R21" i="1"/>
  <c r="P20" i="1"/>
  <c r="R20" i="1"/>
  <c r="P19" i="1"/>
  <c r="R19" i="1"/>
  <c r="P18" i="1"/>
  <c r="R18" i="1"/>
  <c r="P17" i="1"/>
  <c r="R17" i="1"/>
  <c r="P16" i="1"/>
  <c r="R16" i="1"/>
  <c r="P15" i="1"/>
  <c r="R15" i="1"/>
  <c r="P14" i="1"/>
  <c r="R14" i="1"/>
  <c r="P13" i="1"/>
  <c r="R13" i="1"/>
  <c r="P12" i="1"/>
  <c r="R12" i="1"/>
  <c r="P11" i="1"/>
  <c r="R11" i="1"/>
  <c r="P10" i="1"/>
  <c r="R10" i="1"/>
  <c r="P9" i="1"/>
  <c r="R9" i="1"/>
  <c r="P8" i="1"/>
  <c r="R8" i="1"/>
  <c r="P7" i="1"/>
  <c r="R7" i="1"/>
  <c r="P6" i="1"/>
  <c r="R6" i="1"/>
  <c r="P5" i="1"/>
  <c r="R5" i="1"/>
  <c r="P4" i="1"/>
  <c r="R4" i="1"/>
  <c r="P174" i="1"/>
  <c r="Q174" i="1"/>
  <c r="M174" i="1"/>
  <c r="L174" i="1"/>
</calcChain>
</file>

<file path=xl/sharedStrings.xml><?xml version="1.0" encoding="utf-8"?>
<sst xmlns="http://schemas.openxmlformats.org/spreadsheetml/2006/main" count="1145" uniqueCount="505">
  <si>
    <t>Party 1</t>
  </si>
  <si>
    <t>Party 2</t>
  </si>
  <si>
    <t>Party 3</t>
  </si>
  <si>
    <t>Party 4</t>
  </si>
  <si>
    <t>Party 5</t>
  </si>
  <si>
    <t>Party 6</t>
  </si>
  <si>
    <t>ROW acres</t>
  </si>
  <si>
    <t>Tax Parcel ID</t>
  </si>
  <si>
    <t>Hopewell Township</t>
  </si>
  <si>
    <t>Town</t>
  </si>
  <si>
    <t>State</t>
  </si>
  <si>
    <t>County</t>
  </si>
  <si>
    <t>PA</t>
  </si>
  <si>
    <t>Temp Acres</t>
  </si>
  <si>
    <t>Wyoming Borough</t>
  </si>
  <si>
    <t>NJ</t>
  </si>
  <si>
    <t>Carbon</t>
  </si>
  <si>
    <t>Luzerne</t>
  </si>
  <si>
    <t>Plains Township</t>
  </si>
  <si>
    <t>Mercer</t>
  </si>
  <si>
    <t>Albertine J. Anthony</t>
  </si>
  <si>
    <t>Marilyn Bartoli</t>
  </si>
  <si>
    <t>Susana V. Bullrich</t>
  </si>
  <si>
    <t>Barbara T. Capozza</t>
  </si>
  <si>
    <t>John Carino</t>
  </si>
  <si>
    <t>Agnes Carino</t>
  </si>
  <si>
    <t>Margaret R. Ermlick</t>
  </si>
  <si>
    <t>Roger L. Hahn</t>
  </si>
  <si>
    <t>Rene Hahn</t>
  </si>
  <si>
    <t>Elizabeth Milazzo</t>
  </si>
  <si>
    <t>Earle Kevin Dodds</t>
  </si>
  <si>
    <t>Paul Montemuro</t>
  </si>
  <si>
    <t>Kidder Township</t>
  </si>
  <si>
    <t>Shane M. Conner</t>
  </si>
  <si>
    <t>Diane Conner</t>
  </si>
  <si>
    <t>Felice Francescone</t>
  </si>
  <si>
    <t>Melissa Francescone</t>
  </si>
  <si>
    <t>Kingwood Township</t>
  </si>
  <si>
    <t>Margaret Shinsec</t>
  </si>
  <si>
    <t>Paul Shinsec</t>
  </si>
  <si>
    <t>Towamensing Township</t>
  </si>
  <si>
    <t>Estelle Tsantes</t>
  </si>
  <si>
    <t>Julian F. Gorelli</t>
  </si>
  <si>
    <t>Shawn Hayth</t>
  </si>
  <si>
    <t>Wedny Hayth</t>
  </si>
  <si>
    <t>Holland Township</t>
  </si>
  <si>
    <t>Gombosi Holland Farms LLC</t>
  </si>
  <si>
    <t>Lydia Gombosi</t>
  </si>
  <si>
    <t>Lydia Dunne</t>
  </si>
  <si>
    <t>Lanna Salsano</t>
  </si>
  <si>
    <t>Kenneth Welgos</t>
  </si>
  <si>
    <t>BPJI, L.P.</t>
  </si>
  <si>
    <t>Hunterdon Land Trust Alliance</t>
  </si>
  <si>
    <t>County of Hunterdon</t>
  </si>
  <si>
    <t>NJDEP</t>
  </si>
  <si>
    <t>Hunterdon</t>
  </si>
  <si>
    <t>Notes</t>
  </si>
  <si>
    <t>Muddy Run Preserve</t>
  </si>
  <si>
    <t>Edward San Paolo</t>
  </si>
  <si>
    <t>Frank C. San Paolo</t>
  </si>
  <si>
    <t>Kasya LLC</t>
  </si>
  <si>
    <t>Kim Kilmer</t>
  </si>
  <si>
    <t>West Amwell Township</t>
  </si>
  <si>
    <t xml:space="preserve">West Amwell </t>
  </si>
  <si>
    <t>Rt 179</t>
  </si>
  <si>
    <t>GREGORY G. BERNET</t>
  </si>
  <si>
    <t>Patricia Patricelli</t>
  </si>
  <si>
    <t>Hopewell township</t>
  </si>
  <si>
    <t>1015-13-78</t>
  </si>
  <si>
    <t>1106-62-3</t>
  </si>
  <si>
    <t>Kathleen M. Young</t>
  </si>
  <si>
    <t>Duane C. Young</t>
  </si>
  <si>
    <t>Township of Holland</t>
  </si>
  <si>
    <t>NJ SADC</t>
  </si>
  <si>
    <t>1015-22-47</t>
  </si>
  <si>
    <t>Renze Wen</t>
  </si>
  <si>
    <t>Township of Hopewell</t>
  </si>
  <si>
    <t>RICHARD FUISZ</t>
  </si>
  <si>
    <t>ROBERT FUISZ</t>
  </si>
  <si>
    <t>L8-10-12</t>
  </si>
  <si>
    <t>Bethlehem Township</t>
  </si>
  <si>
    <t>CMC DEVELOPMENT CORPORATION</t>
  </si>
  <si>
    <t>PA DOT</t>
  </si>
  <si>
    <t>COLUMBIA GAS OF PENNSYLVANIA</t>
  </si>
  <si>
    <t>INTERSTATE ENERGY COMPANY</t>
  </si>
  <si>
    <t>M8-2-2A</t>
  </si>
  <si>
    <t>DAVID S. HALTEMAN</t>
  </si>
  <si>
    <t>Lower Nazareth Township</t>
  </si>
  <si>
    <t>L7-13-1</t>
  </si>
  <si>
    <t>Heirs of ANTON FUISZ AND MARGARET FUISZ</t>
  </si>
  <si>
    <t>L8-10-13</t>
  </si>
  <si>
    <t>JOHN M. YASWINSKI</t>
  </si>
  <si>
    <t>Upper Nazareth Township</t>
  </si>
  <si>
    <t>K7-19-5</t>
  </si>
  <si>
    <t>WILLIAM R. BUSKIRK</t>
  </si>
  <si>
    <t>MARIAN M. BUSKIRK</t>
  </si>
  <si>
    <t>Moore Township</t>
  </si>
  <si>
    <t>H5-17-1</t>
  </si>
  <si>
    <t>Northampton</t>
  </si>
  <si>
    <t>GUY W. WAGNER</t>
  </si>
  <si>
    <t>L8-10-9</t>
  </si>
  <si>
    <t>JEFFREY &amp; CHRISTINA KENNEDY PORTER</t>
  </si>
  <si>
    <t>Durham Township</t>
  </si>
  <si>
    <t>Bucks</t>
  </si>
  <si>
    <t>11-005-121-002</t>
  </si>
  <si>
    <t>DAVID M. JAINDL</t>
  </si>
  <si>
    <t>H5-17-5</t>
  </si>
  <si>
    <t>H5-17-4</t>
  </si>
  <si>
    <t>KAY TRIO LLC</t>
  </si>
  <si>
    <t>ASHLEY DEVELOPMENT CORPORATION</t>
  </si>
  <si>
    <t>NAZARETH BOROUGH MUNICIPAL AUTHORITY</t>
  </si>
  <si>
    <t>COMMONWEALTH OF PENNSYLVANIA</t>
  </si>
  <si>
    <t>K7-19-13</t>
  </si>
  <si>
    <t>K7-19-13-1</t>
  </si>
  <si>
    <t>WILLARD E. SETZER</t>
  </si>
  <si>
    <t>L7-6-11</t>
  </si>
  <si>
    <t>JUDITH A. PAULUS</t>
  </si>
  <si>
    <t>WAYNE I. PAULUS</t>
  </si>
  <si>
    <t>Williams Township</t>
  </si>
  <si>
    <t>P9-7-4</t>
  </si>
  <si>
    <t>RANDY &amp; KIMBERLY SETZER</t>
  </si>
  <si>
    <t>JEFFREY &amp; SHARON SETZER</t>
  </si>
  <si>
    <t>L7-3-5</t>
  </si>
  <si>
    <t>ISIDORE C MINEO</t>
  </si>
  <si>
    <t>LORRAINE C. MINEO</t>
  </si>
  <si>
    <t>LINFORD R SNYDER</t>
  </si>
  <si>
    <t>P9-12-30</t>
  </si>
  <si>
    <t>BEDRETTIN ANGUN</t>
  </si>
  <si>
    <t>US Dept of Tresasury</t>
  </si>
  <si>
    <t>PENNSYLVANIA DEPT. OF REVENUE</t>
  </si>
  <si>
    <t>16D-56-A27</t>
  </si>
  <si>
    <t>N</t>
  </si>
  <si>
    <t>67-F10-00A-04A-000</t>
  </si>
  <si>
    <t>50-g11-00a-04D-000</t>
  </si>
  <si>
    <t>50-F10S2-001-14A-000</t>
  </si>
  <si>
    <t>16D-56-A9</t>
  </si>
  <si>
    <t>Roy B. Christman</t>
  </si>
  <si>
    <t>Linda A. Christman</t>
  </si>
  <si>
    <t>15-56-A18.07A</t>
  </si>
  <si>
    <t>16D-56-A28</t>
  </si>
  <si>
    <t>Sarah Rose Greene</t>
  </si>
  <si>
    <t>John Ermlick, Jr.</t>
  </si>
  <si>
    <t>Esther Ermlick</t>
  </si>
  <si>
    <t>Lillian Amelia McMahon</t>
  </si>
  <si>
    <t>Jenkins Township</t>
  </si>
  <si>
    <t>33-F10-00A-07E-000</t>
  </si>
  <si>
    <t>Dennis L. Minnich</t>
  </si>
  <si>
    <t>Dale A. Minnich</t>
  </si>
  <si>
    <t>34-21-A2.08</t>
  </si>
  <si>
    <t> 34-21-A9.03</t>
  </si>
  <si>
    <t>Celestine Mullen</t>
  </si>
  <si>
    <t>Jeffrey L. Mullen</t>
  </si>
  <si>
    <t>Alfred E. Donnelly</t>
  </si>
  <si>
    <t>35-E9-00A-51A-000</t>
  </si>
  <si>
    <t>35-E9-00A-51J-000</t>
  </si>
  <si>
    <t>Gerard Pacovsky</t>
  </si>
  <si>
    <t>Marion Pacovsky</t>
  </si>
  <si>
    <t>Stephanie Pacovsky</t>
  </si>
  <si>
    <t>Kingston Township</t>
  </si>
  <si>
    <t>35-E9-00A-056-000</t>
  </si>
  <si>
    <t>Joseph J. Plechavy</t>
  </si>
  <si>
    <t>16D-56-A26</t>
  </si>
  <si>
    <t>Poconos Property Partners, LLC</t>
  </si>
  <si>
    <t>John F. Rhodes</t>
  </si>
  <si>
    <t>26-56-A32</t>
  </si>
  <si>
    <t>No acreage or parcel info given in summary</t>
  </si>
  <si>
    <t>Unknown</t>
  </si>
  <si>
    <t>Unknonwn</t>
  </si>
  <si>
    <t>Jane Snyder</t>
  </si>
  <si>
    <t>J5-3-3</t>
  </si>
  <si>
    <t>J5-3-36A</t>
  </si>
  <si>
    <t>David P. Lilly</t>
  </si>
  <si>
    <t>Stephen Drovich</t>
  </si>
  <si>
    <t>Dennis C. Einfalt Trust</t>
  </si>
  <si>
    <t>K7-19-12C</t>
  </si>
  <si>
    <t>Lorraine C. Mineo</t>
  </si>
  <si>
    <t>Beverly A. Hoyer</t>
  </si>
  <si>
    <t>L7-6-10</t>
  </si>
  <si>
    <t>Bruce R. Petrie</t>
  </si>
  <si>
    <t>Gigner Petrie</t>
  </si>
  <si>
    <t>Lower Saucon Township</t>
  </si>
  <si>
    <t>N8-14-9</t>
  </si>
  <si>
    <t>N8-14-9G</t>
  </si>
  <si>
    <t>N8-14-9H</t>
  </si>
  <si>
    <t>Jeremy Hayes</t>
  </si>
  <si>
    <t>Jocelyn Hayes</t>
  </si>
  <si>
    <t>H4-17-3</t>
  </si>
  <si>
    <t>K7-23-2</t>
  </si>
  <si>
    <t>Brian M. Monahan</t>
  </si>
  <si>
    <t>Harold Melchor</t>
  </si>
  <si>
    <t>Virginia Melchor</t>
  </si>
  <si>
    <t>U.S. Dept of Treasury</t>
  </si>
  <si>
    <t>N8-18-4</t>
  </si>
  <si>
    <t>Jeanne Moore Living Trust</t>
  </si>
  <si>
    <t>Walter F. Jenness, III</t>
  </si>
  <si>
    <t>Margherita Pepperman</t>
  </si>
  <si>
    <t>Phillip Muller</t>
  </si>
  <si>
    <t>Suzanne Muller</t>
  </si>
  <si>
    <t>Township of West Amwell</t>
  </si>
  <si>
    <t>Gary E. Salata</t>
  </si>
  <si>
    <t>Roger Schwartz</t>
  </si>
  <si>
    <t>Marguerite Schwartz</t>
  </si>
  <si>
    <t>Christine May Straub</t>
  </si>
  <si>
    <t>Joseph Straub</t>
  </si>
  <si>
    <t>Alan Willsey</t>
  </si>
  <si>
    <t>CF Hopewell CC&amp;L, LLC</t>
  </si>
  <si>
    <t>County of Mercer</t>
  </si>
  <si>
    <t>Capital Health</t>
  </si>
  <si>
    <t>AREP Hopewelll, LLC</t>
  </si>
  <si>
    <t>Cole of Hopewell Townhip LLC</t>
  </si>
  <si>
    <t>Leon Walters, IV</t>
  </si>
  <si>
    <t>Stefani Miller</t>
  </si>
  <si>
    <t>Francis R. Carbone JR</t>
  </si>
  <si>
    <t>Pauline D. Cole</t>
  </si>
  <si>
    <t>Mark J. Hannon</t>
  </si>
  <si>
    <t>Michael. F. Voorhees</t>
  </si>
  <si>
    <t>NJ DOT</t>
  </si>
  <si>
    <t>1106-85-3</t>
  </si>
  <si>
    <t>1106-85-8</t>
  </si>
  <si>
    <t>Emma Angele Macy Switzler</t>
  </si>
  <si>
    <t>Township of Delaware</t>
  </si>
  <si>
    <t>Delaware Township</t>
  </si>
  <si>
    <t>1007-55-2</t>
  </si>
  <si>
    <t>1007-55-2.03</t>
  </si>
  <si>
    <t>Lewis Pepperman</t>
  </si>
  <si>
    <t>TOTALS</t>
  </si>
  <si>
    <t>David Briede</t>
  </si>
  <si>
    <t>Maryann Briede</t>
  </si>
  <si>
    <t>Michael T. Briehler</t>
  </si>
  <si>
    <t>Judith A. Briehler</t>
  </si>
  <si>
    <t>1106-91-34</t>
  </si>
  <si>
    <t>Joseph S. Caparsoso</t>
  </si>
  <si>
    <t>Alexandria Township</t>
  </si>
  <si>
    <t>1106-60-4.02</t>
  </si>
  <si>
    <t>1015-21-4.03</t>
  </si>
  <si>
    <t>1016-23-10</t>
  </si>
  <si>
    <t>1015-25-30</t>
  </si>
  <si>
    <t>1015-17-24</t>
  </si>
  <si>
    <t>1106-92-8</t>
  </si>
  <si>
    <t>1015-21-26.01</t>
  </si>
  <si>
    <t>Township of Kingwood</t>
  </si>
  <si>
    <t>1016-24-14.01</t>
  </si>
  <si>
    <t>1106-78-2</t>
  </si>
  <si>
    <t>Karen Kilmer</t>
  </si>
  <si>
    <t>Kyle Kilmer</t>
  </si>
  <si>
    <t>Joyce Kilmer</t>
  </si>
  <si>
    <t>1026-8-14</t>
  </si>
  <si>
    <t>1015-21- 8</t>
  </si>
  <si>
    <t>NJ Town ID</t>
  </si>
  <si>
    <t>NJ Block</t>
  </si>
  <si>
    <t>NJ Lot</t>
  </si>
  <si>
    <t>NJ URL</t>
  </si>
  <si>
    <t>1106-62-2.02 </t>
  </si>
  <si>
    <t>Jay Hoff</t>
  </si>
  <si>
    <t>1007-53-2</t>
  </si>
  <si>
    <t>1007-53-2.01</t>
  </si>
  <si>
    <t>Lester R. Kinney</t>
  </si>
  <si>
    <t>Ruth M. Kinney</t>
  </si>
  <si>
    <t>1015-15-3.01</t>
  </si>
  <si>
    <t>Robert Lonergan</t>
  </si>
  <si>
    <t>Naoami Lonergan</t>
  </si>
  <si>
    <t>Peter Tilstra</t>
  </si>
  <si>
    <t>Sidney Tilstra</t>
  </si>
  <si>
    <t>1015-22-55.01</t>
  </si>
  <si>
    <t>William S. Moore</t>
  </si>
  <si>
    <t>1015-21-14</t>
  </si>
  <si>
    <t>Janet L. Mowder</t>
  </si>
  <si>
    <t>1015-21-30.02</t>
  </si>
  <si>
    <t>Sean Nejman</t>
  </si>
  <si>
    <t>Jennifer Nejman</t>
  </si>
  <si>
    <t>Roger Schwarz</t>
  </si>
  <si>
    <t>Marguerite Schwarz</t>
  </si>
  <si>
    <t>Christine May</t>
  </si>
  <si>
    <t>Party 7</t>
  </si>
  <si>
    <t>1015-22-62</t>
  </si>
  <si>
    <t>Grace Pandy</t>
  </si>
  <si>
    <t>William Pandy</t>
  </si>
  <si>
    <t>Beth Ann Pandy</t>
  </si>
  <si>
    <t>Buckeye Pipeline Company</t>
  </si>
  <si>
    <t>1016-12-32</t>
  </si>
  <si>
    <t>Craig Rothenberg</t>
  </si>
  <si>
    <t>Antoinetta Rothenberg</t>
  </si>
  <si>
    <t>1015-17-20</t>
  </si>
  <si>
    <t>1015-22-90</t>
  </si>
  <si>
    <t>Deer Valley Realty, Inc.</t>
  </si>
  <si>
    <t>1106-91-5</t>
  </si>
  <si>
    <t>William Kappus</t>
  </si>
  <si>
    <t>Diane Kappus</t>
  </si>
  <si>
    <t>1001-18-47</t>
  </si>
  <si>
    <t>Ruth Kjaer</t>
  </si>
  <si>
    <t>Wesley Pandy</t>
  </si>
  <si>
    <t>1016-12-19</t>
  </si>
  <si>
    <t>Richard  Lafevre</t>
  </si>
  <si>
    <t>Kelsey Kafevre</t>
  </si>
  <si>
    <t>Richard D Lafevre</t>
  </si>
  <si>
    <t>Pamele A Lafevre</t>
  </si>
  <si>
    <t>Mark Phillips</t>
  </si>
  <si>
    <t>Holly Phillips</t>
  </si>
  <si>
    <t>1015-20-9</t>
  </si>
  <si>
    <t>Mowry Properties, LLC</t>
  </si>
  <si>
    <t>D&amp;R Canal Commission</t>
  </si>
  <si>
    <t>T&amp;T Tree Service, Inc</t>
  </si>
  <si>
    <t>1026-5-24.01</t>
  </si>
  <si>
    <t>Frederick J. Nanni</t>
  </si>
  <si>
    <t>Debra Sue Nanni</t>
  </si>
  <si>
    <t>1007-19-37</t>
  </si>
  <si>
    <t>1016-36-11</t>
  </si>
  <si>
    <t>Robert Murphy Jr</t>
  </si>
  <si>
    <t>1106-92-2.011</t>
  </si>
  <si>
    <t>1016-12-2.02</t>
  </si>
  <si>
    <t>Joseph Buchanan</t>
  </si>
  <si>
    <t>Terese Buchanan</t>
  </si>
  <si>
    <t>1007-33-19</t>
  </si>
  <si>
    <t>John Bulger</t>
  </si>
  <si>
    <t>NJCF</t>
  </si>
  <si>
    <t>1007-32-33</t>
  </si>
  <si>
    <t>Eugene Caffrey</t>
  </si>
  <si>
    <t>Mary Ellen caffrey</t>
  </si>
  <si>
    <t>Valerie Vanderborught</t>
  </si>
  <si>
    <t>Carl A. Vanderborught</t>
  </si>
  <si>
    <t>1007-62-4</t>
  </si>
  <si>
    <t>Vincent DiBianca</t>
  </si>
  <si>
    <t>Verizon New Jersey Inc</t>
  </si>
  <si>
    <t>1007-55-3</t>
  </si>
  <si>
    <t>David W. Farmer</t>
  </si>
  <si>
    <t>Township oof Holland</t>
  </si>
  <si>
    <t>1015-15-3</t>
  </si>
  <si>
    <t>Otto Fleischman</t>
  </si>
  <si>
    <t>Lori Fleischman</t>
  </si>
  <si>
    <t>1015-21-15</t>
  </si>
  <si>
    <t>Charles W. Fisher</t>
  </si>
  <si>
    <t>Sandra Fisher</t>
  </si>
  <si>
    <t>1007-31-3</t>
  </si>
  <si>
    <t>Joseph L. Gugliotta</t>
  </si>
  <si>
    <t>Adele Gugliotta</t>
  </si>
  <si>
    <t>AT&amp;T Corporation</t>
  </si>
  <si>
    <t>1007-33-4.01</t>
  </si>
  <si>
    <t>John S. Horchos</t>
  </si>
  <si>
    <t>1007-60-50.01</t>
  </si>
  <si>
    <t>Theodore Johnson</t>
  </si>
  <si>
    <t>Harriet Johnson</t>
  </si>
  <si>
    <t>1007-62-12.01</t>
  </si>
  <si>
    <t>Edward J. Kelly</t>
  </si>
  <si>
    <t>Margaret M. Kelly</t>
  </si>
  <si>
    <t>Township of Hopewewll</t>
  </si>
  <si>
    <t>1106-56-11</t>
  </si>
  <si>
    <t>Thomas Kowalczyk</t>
  </si>
  <si>
    <t>Jane Roosa</t>
  </si>
  <si>
    <t>1007-60-5.02</t>
  </si>
  <si>
    <t>Lambert Little Farm, LLC</t>
  </si>
  <si>
    <t>1026-3-16</t>
  </si>
  <si>
    <t>Vincent Mazzei, JR.</t>
  </si>
  <si>
    <t>Becky Mazzei</t>
  </si>
  <si>
    <t>Margaret Mazzei</t>
  </si>
  <si>
    <t>1007-33-21</t>
  </si>
  <si>
    <t>John McAdam</t>
  </si>
  <si>
    <t>Kathleen A. McAdam</t>
  </si>
  <si>
    <t>Mark Robinson</t>
  </si>
  <si>
    <t>Elizabeth robinson</t>
  </si>
  <si>
    <t>1007-62-5</t>
  </si>
  <si>
    <t>Casey Lynn Muench</t>
  </si>
  <si>
    <t>Hunterdon County Soil Conservation District</t>
  </si>
  <si>
    <t>1015-20-10</t>
  </si>
  <si>
    <t>Thomas Otto Niederer</t>
  </si>
  <si>
    <t>Wendy T. Niederer</t>
  </si>
  <si>
    <t>Lillian Niederer</t>
  </si>
  <si>
    <t>Cellco Partnership</t>
  </si>
  <si>
    <t>1106-61-3.02</t>
  </si>
  <si>
    <t>1106-61-5.01</t>
  </si>
  <si>
    <t>1007-32-4</t>
  </si>
  <si>
    <t>Karyl Patterson</t>
  </si>
  <si>
    <t>1007-62-2</t>
  </si>
  <si>
    <t>Timpson Seggerman</t>
  </si>
  <si>
    <t>1007-33-23</t>
  </si>
  <si>
    <t>Jeffrey R. Shafer</t>
  </si>
  <si>
    <t>Mary Louise Shafer</t>
  </si>
  <si>
    <t>1007-60-14</t>
  </si>
  <si>
    <t>The Silkotch Living Trust</t>
  </si>
  <si>
    <t>1016-23-22</t>
  </si>
  <si>
    <t>Philip H. Snyder</t>
  </si>
  <si>
    <t>Linda L. Snyder</t>
  </si>
  <si>
    <t>State of NJ</t>
  </si>
  <si>
    <t>1015-13-41</t>
  </si>
  <si>
    <t>Neil S. Solomon</t>
  </si>
  <si>
    <t>Jeannette Solomon</t>
  </si>
  <si>
    <t>1007-60-14.01</t>
  </si>
  <si>
    <t>D&amp;R Canal Coalition</t>
  </si>
  <si>
    <t>116-91-3.12</t>
  </si>
  <si>
    <t>Loretta M. Varhley</t>
  </si>
  <si>
    <t>Pennington Gardens, Inc</t>
  </si>
  <si>
    <t>1106-72-10.13</t>
  </si>
  <si>
    <t>L. Thomas Welsh, JR.</t>
  </si>
  <si>
    <t>Welsh Virginia</t>
  </si>
  <si>
    <t>D&amp;R Greenway trust, Inc</t>
  </si>
  <si>
    <t>1106-59-4</t>
  </si>
  <si>
    <t>Richard J. Kohler</t>
  </si>
  <si>
    <t>Elizabeth S. Kohler</t>
  </si>
  <si>
    <t>Verizon New Jersey Inc.</t>
  </si>
  <si>
    <t>1007-62-12</t>
  </si>
  <si>
    <t>Carl Vanderborght</t>
  </si>
  <si>
    <t>Valerie Vanderborgth</t>
  </si>
  <si>
    <t>1007-62-11</t>
  </si>
  <si>
    <t>Raymond Aron, Jr.</t>
  </si>
  <si>
    <t>1007-19-19</t>
  </si>
  <si>
    <t>Thomas Cekoric, Jr.</t>
  </si>
  <si>
    <t>Peggy Cekoric</t>
  </si>
  <si>
    <t>1026-28-8</t>
  </si>
  <si>
    <t>Anthony Desapio</t>
  </si>
  <si>
    <t>Estate of Anthony Despaio</t>
  </si>
  <si>
    <t>Anthony Desapio, Jr.</t>
  </si>
  <si>
    <t>Marin A. Despaio</t>
  </si>
  <si>
    <t>James L. Desapio</t>
  </si>
  <si>
    <t>1016-6-2</t>
  </si>
  <si>
    <t>Casey Hicks</t>
  </si>
  <si>
    <t>Kimberly Ann Hicks</t>
  </si>
  <si>
    <t>verizon New Jersey Inc.</t>
  </si>
  <si>
    <t>1106-56-10</t>
  </si>
  <si>
    <t>Gaetano M. Desapio</t>
  </si>
  <si>
    <t>1016-5-6</t>
  </si>
  <si>
    <t>Virginia James</t>
  </si>
  <si>
    <t>1026-29-12</t>
  </si>
  <si>
    <t>William M. Kiriluk</t>
  </si>
  <si>
    <t>Barbara Ann Kiriluk</t>
  </si>
  <si>
    <t>Anna Kiriluk</t>
  </si>
  <si>
    <t>1026-5-5</t>
  </si>
  <si>
    <t>Lambertville Lateral</t>
  </si>
  <si>
    <t>Mark G. Korman 2007 Residence Trust</t>
  </si>
  <si>
    <t>Sprint of New Jersey</t>
  </si>
  <si>
    <t>1015-25-58</t>
  </si>
  <si>
    <t>Nicholas Loglisci</t>
  </si>
  <si>
    <t>Gudrun Loglisci</t>
  </si>
  <si>
    <t>1026-16.01-1.01</t>
  </si>
  <si>
    <t>US Bank Trust as Trustee for LSF8 Master Partcipation Trust</t>
  </si>
  <si>
    <t>1106-91-25.02</t>
  </si>
  <si>
    <t>William Moore, Jr.</t>
  </si>
  <si>
    <t>1015-13-29</t>
  </si>
  <si>
    <t>1015-13-30</t>
  </si>
  <si>
    <t>Robert Mountford</t>
  </si>
  <si>
    <t>Mary Anne Mountford</t>
  </si>
  <si>
    <t>1026-26-11</t>
  </si>
  <si>
    <t>Jessica Bruning</t>
  </si>
  <si>
    <t>Charles Pierman, III</t>
  </si>
  <si>
    <t>Green Tree Servicing, LLC</t>
  </si>
  <si>
    <t>1015-21-25</t>
  </si>
  <si>
    <t>Jane Richardson</t>
  </si>
  <si>
    <t>1026-16.01-1</t>
  </si>
  <si>
    <t>Christine Straub</t>
  </si>
  <si>
    <t>1015-22-59.01</t>
  </si>
  <si>
    <t>1106-92-2.012</t>
  </si>
  <si>
    <t>1106-92-5</t>
  </si>
  <si>
    <t>1106-92-9</t>
  </si>
  <si>
    <t>Valeri Tucci</t>
  </si>
  <si>
    <t>1007-54-10</t>
  </si>
  <si>
    <t>Brook Hollow farms of Sergeantville, LLC</t>
  </si>
  <si>
    <t>AT&amp;T</t>
  </si>
  <si>
    <t>1007-33-2</t>
  </si>
  <si>
    <t>Jacqueline Evans</t>
  </si>
  <si>
    <t>Ingrid B. Hibbin</t>
  </si>
  <si>
    <t xml:space="preserve">AT&amp;T </t>
  </si>
  <si>
    <t>1007-53-1.03</t>
  </si>
  <si>
    <t>Hunterdon Land Trust</t>
  </si>
  <si>
    <t>New Jersey Water Supply Authority</t>
  </si>
  <si>
    <t>1016-24-13</t>
  </si>
  <si>
    <t>Marie K. Janyszeski</t>
  </si>
  <si>
    <t>Charles T. Kutz</t>
  </si>
  <si>
    <t>Abigail E. Kutz</t>
  </si>
  <si>
    <t>Benjamin Janyszeski</t>
  </si>
  <si>
    <t>1026-17-4</t>
  </si>
  <si>
    <t>Lambertville Water Company</t>
  </si>
  <si>
    <t>1026-16-3</t>
  </si>
  <si>
    <t>Howar C. Lopshire</t>
  </si>
  <si>
    <t>Michzel J. Mironov</t>
  </si>
  <si>
    <t>Agnes Mironov</t>
  </si>
  <si>
    <t>1007-54-5</t>
  </si>
  <si>
    <t>Robert Magill</t>
  </si>
  <si>
    <t>Cynthia Magill</t>
  </si>
  <si>
    <t>1026-3-15</t>
  </si>
  <si>
    <t>Cynthia Niciecki</t>
  </si>
  <si>
    <t>Mary Lousi Haring</t>
  </si>
  <si>
    <t>Hunterdon County Agriculture Development Board</t>
  </si>
  <si>
    <t>1016-12-27</t>
  </si>
  <si>
    <t>Jared Oberman</t>
  </si>
  <si>
    <t>Julianne Oberman</t>
  </si>
  <si>
    <t>1015-21-30</t>
  </si>
  <si>
    <t>William Spolar</t>
  </si>
  <si>
    <t>1007-60-12</t>
  </si>
  <si>
    <t>Bernard Berlinger, III</t>
  </si>
  <si>
    <t>Mary Verlinger</t>
  </si>
  <si>
    <t>1015-15-7</t>
  </si>
  <si>
    <t>Francis Hoffman, III</t>
  </si>
  <si>
    <t>Dalia Hoffman</t>
  </si>
  <si>
    <t>1007-54-5.02</t>
  </si>
  <si>
    <t>1015-21-18.04</t>
  </si>
  <si>
    <t>1015-21-18</t>
  </si>
  <si>
    <t>1106-72-10.14</t>
  </si>
  <si>
    <t>1026-8-38</t>
  </si>
  <si>
    <t>1026-29-18.02</t>
  </si>
  <si>
    <t>1015-21-20</t>
  </si>
  <si>
    <t>1015-22-59</t>
  </si>
  <si>
    <t>1026-3.0-13</t>
  </si>
  <si>
    <t>1026-3-13</t>
  </si>
  <si>
    <t>1026-8-20</t>
  </si>
  <si>
    <t>1026-8-36</t>
  </si>
  <si>
    <t>1106-93-3.01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</si>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</sst>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-webkit-standard"/>
    </font>
    <font>
      <sz val="11"/>
      <color rgb="FF1D2129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8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Font="1"/>
    <xf numFmtId="0" fontId="4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0" fillId="0" borderId="0" xfId="0" applyNumberFormat="1"/>
    <xf numFmtId="0" fontId="5" fillId="0" borderId="0" xfId="0" applyFont="1"/>
  </cellXfs>
  <cellStyles count="8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Normal" xfId="0" builtinId="0"/>
  </cellStyles>
  <dxfs count="26"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general" vertical="bottom" textRotation="0" wrapText="1" justifyLastLine="0" shrinkToFit="0"/>
    </dxf>
    <dxf>
      <font>
        <strike val="0"/>
        <outline val="0"/>
        <shadow val="0"/>
        <u val="none"/>
        <vertAlign val="baseline"/>
        <sz val="11"/>
      </font>
    </dxf>
    <dxf>
      <alignment horizontal="general" vertical="bottom" textRotation="0" wrapText="1" justifyLastLine="0" shrinkToFit="0"/>
    </dxf>
    <dxf>
      <alignment horizontal="general" vertical="bottom" textRotation="0" wrapText="1" justifyLastLine="0" shrinkToFit="0"/>
    </dxf>
    <dxf>
      <alignment horizontal="general" vertical="bottom" textRotation="0" wrapText="1" justifyLastLine="0" shrinkToFit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e3" displayName="Table3" ref="A1:U174" totalsRowCount="1">
  <autoFilter ref="A1:U173"/>
  <tableColumns count="21">
    <tableColumn id="1" name="#" totalsRowLabel="TOTALS"/>
    <tableColumn id="2" name="Party 1" dataDxfId="10" totalsRowDxfId="9"/>
    <tableColumn id="3" name="Party 2" dataDxfId="11" totalsRowDxfId="8"/>
    <tableColumn id="4" name="Party 3" dataDxfId="25" totalsRowDxfId="7"/>
    <tableColumn id="5" name="Party 4" dataDxfId="24" totalsRowDxfId="6"/>
    <tableColumn id="6" name="Party 5" dataDxfId="23" totalsRowDxfId="5"/>
    <tableColumn id="7" name="Party 6" dataDxfId="22" totalsRowDxfId="4"/>
    <tableColumn id="21" name="Party 7" dataDxfId="12" totalsRowDxfId="3"/>
    <tableColumn id="8" name="Town" dataDxfId="21" totalsRowDxfId="2"/>
    <tableColumn id="9" name="State"/>
    <tableColumn id="10" name="County"/>
    <tableColumn id="11" name="ROW acres" totalsRowFunction="custom">
      <totalsRowFormula>SUM(L2:L173)</totalsRowFormula>
    </tableColumn>
    <tableColumn id="12" name="Temp Acres" totalsRowFunction="custom">
      <totalsRowFormula>SUM(M2:M173)</totalsRowFormula>
    </tableColumn>
    <tableColumn id="13" name="Tax Parcel ID" dataDxfId="20" totalsRowDxfId="1"/>
    <tableColumn id="14" name="Notes" dataDxfId="19" totalsRowDxfId="0"/>
    <tableColumn id="15" name="NJ" totalsRowFunction="custom" dataDxfId="16">
      <calculatedColumnFormula>IF(Table3[[#This Row],[State]]="NJ", 1, 0)</calculatedColumnFormula>
      <totalsRowFormula>SUM(P2:P173)</totalsRowFormula>
    </tableColumn>
    <tableColumn id="16" name="PA" totalsRowFunction="custom" dataDxfId="18">
      <calculatedColumnFormula>IF(Table3[[#This Row],[State]]="PA", 1, 0)</calculatedColumnFormula>
      <totalsRowFormula>SUM(Q2:Q173)</totalsRowFormula>
    </tableColumn>
    <tableColumn id="17" name="NJ Town ID" dataDxfId="17"/>
    <tableColumn id="18" name="NJ Block" dataDxfId="15">
      <calculatedColumnFormula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calculatedColumnFormula>
    </tableColumn>
    <tableColumn id="19" name="NJ Lot" dataDxfId="14">
      <calculatedColumnFormula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calculatedColumnFormula>
    </tableColumn>
    <tableColumn id="20" name="NJ URL" dataDxfId="13">
      <calculatedColumnFormula>IF(OR(Table3[[#This Row],[PA]]=1, ISBLANK(Table3[[#This Row],[Tax Parcel ID]])),"N/A",CONCATENATE("http://njparcels.com/property/", Table3[[#This Row],[NJ Town ID]], "/", Table3[[#This Row],[NJ Block]], "/", Table3[[#This Row],[NJ Lot]]))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174"/>
  <sheetViews>
    <sheetView tabSelected="1" zoomScale="120" zoomScaleNormal="120" zoomScaleSheetLayoutView="100" workbookViewId="0">
      <pane xSplit="2" ySplit="1" topLeftCell="I2" activePane="bottomRight" state="frozen"/>
      <selection activeCell="B15" sqref="B15"/>
      <selection pane="topRight" activeCell="D1" sqref="D1"/>
      <selection pane="bottomLeft" activeCell="A15" sqref="A15"/>
      <selection pane="bottomRight" activeCell="M1" sqref="M1"/>
    </sheetView>
  </sheetViews>
  <sheetFormatPr baseColWidth="10" defaultColWidth="8.83203125" defaultRowHeight="15" x14ac:dyDescent="0.2"/>
  <cols>
    <col min="1" max="1" width="5.33203125" customWidth="1"/>
    <col min="2" max="2" width="18.1640625" style="2" bestFit="1" customWidth="1"/>
    <col min="3" max="4" width="14.83203125" style="2" hidden="1" customWidth="1"/>
    <col min="5" max="5" width="12.6640625" style="2" hidden="1" customWidth="1"/>
    <col min="6" max="6" width="10.5" style="2" hidden="1" customWidth="1"/>
    <col min="7" max="7" width="9.1640625" style="2" hidden="1" customWidth="1"/>
    <col min="8" max="8" width="0" style="2" hidden="1" customWidth="1"/>
    <col min="9" max="9" width="20.5" style="2" bestFit="1" customWidth="1"/>
    <col min="10" max="10" width="6.83203125" customWidth="1"/>
    <col min="11" max="11" width="11.83203125" customWidth="1"/>
    <col min="12" max="12" width="8.6640625" customWidth="1"/>
    <col min="13" max="13" width="11.6640625" customWidth="1"/>
    <col min="14" max="14" width="16.5" bestFit="1" customWidth="1"/>
    <col min="15" max="15" width="20" style="2" hidden="1" customWidth="1"/>
    <col min="16" max="16" width="6.1640625" hidden="1" customWidth="1"/>
    <col min="17" max="17" width="5.83203125" hidden="1" customWidth="1"/>
    <col min="18" max="18" width="6.6640625" customWidth="1"/>
    <col min="21" max="21" width="38.83203125" customWidth="1"/>
  </cols>
  <sheetData>
    <row r="1" spans="1:21" x14ac:dyDescent="0.2">
      <c r="A1" t="s">
        <v>504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273</v>
      </c>
      <c r="I1" s="2" t="s">
        <v>9</v>
      </c>
      <c r="J1" t="s">
        <v>10</v>
      </c>
      <c r="K1" t="s">
        <v>11</v>
      </c>
      <c r="L1" t="s">
        <v>6</v>
      </c>
      <c r="M1" t="s">
        <v>13</v>
      </c>
      <c r="N1" t="s">
        <v>7</v>
      </c>
      <c r="O1" s="2" t="s">
        <v>56</v>
      </c>
      <c r="P1" t="s">
        <v>15</v>
      </c>
      <c r="Q1" t="s">
        <v>12</v>
      </c>
      <c r="R1" t="s">
        <v>248</v>
      </c>
      <c r="S1" t="s">
        <v>249</v>
      </c>
      <c r="T1" t="s">
        <v>250</v>
      </c>
      <c r="U1" t="s">
        <v>251</v>
      </c>
    </row>
    <row r="2" spans="1:21" x14ac:dyDescent="0.2">
      <c r="A2">
        <v>1</v>
      </c>
      <c r="B2" s="2" t="s">
        <v>226</v>
      </c>
      <c r="C2" s="2" t="s">
        <v>227</v>
      </c>
      <c r="I2" s="2" t="s">
        <v>45</v>
      </c>
      <c r="J2" t="s">
        <v>15</v>
      </c>
      <c r="K2" t="s">
        <v>55</v>
      </c>
      <c r="L2">
        <v>0.47</v>
      </c>
      <c r="M2">
        <v>0.8</v>
      </c>
      <c r="N2" s="3" t="s">
        <v>247</v>
      </c>
      <c r="P2">
        <f>IF(Table3[[#This Row],[State]]="NJ", 1, 0)</f>
        <v>1</v>
      </c>
      <c r="Q2">
        <f>IF(Table3[[#This Row],[State]]="PA", 1, 0)</f>
        <v>0</v>
      </c>
      <c r="R2" t="str">
        <f>IF(Table3[[#This Row],[NJ]]=0,"N/A",IF(ISBLANK(Table3[[#This Row],[Tax Parcel ID]]), "N/A",LEFT(Table3[[#This Row],[Tax Parcel ID]], SEARCH("-", Table3[[#This Row],[Tax Parcel ID]], 1)-1)))</f>
        <v>1015</v>
      </c>
      <c r="S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 xml:space="preserve"> 8</v>
      </c>
      <c r="U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 8</v>
      </c>
    </row>
    <row r="3" spans="1:21" x14ac:dyDescent="0.2">
      <c r="A3">
        <v>2</v>
      </c>
      <c r="B3" s="2" t="s">
        <v>228</v>
      </c>
      <c r="C3" s="2" t="s">
        <v>229</v>
      </c>
      <c r="I3" s="2" t="s">
        <v>8</v>
      </c>
      <c r="J3" t="s">
        <v>15</v>
      </c>
      <c r="K3" t="s">
        <v>19</v>
      </c>
      <c r="L3">
        <v>0.36</v>
      </c>
      <c r="M3">
        <v>2.39</v>
      </c>
      <c r="N3" s="3" t="s">
        <v>230</v>
      </c>
      <c r="P3">
        <f>IF(Table3[[#This Row],[State]]="NJ", 1, 0)</f>
        <v>1</v>
      </c>
      <c r="Q3">
        <f>IF(Table3[[#This Row],[State]]="PA", 1, 0)</f>
        <v>0</v>
      </c>
      <c r="R3" t="str">
        <f>IF(Table3[[#This Row],[NJ]]=0,"N/A",IF(ISBLANK(Table3[[#This Row],[Tax Parcel ID]]), "N/A",LEFT(Table3[[#This Row],[Tax Parcel ID]], SEARCH("-", Table3[[#This Row],[Tax Parcel ID]], 1)-1)))</f>
        <v>1106</v>
      </c>
      <c r="S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34</v>
      </c>
      <c r="U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http://njparcels.com/property/1106/91/34</v>
      </c>
    </row>
    <row r="4" spans="1:21" x14ac:dyDescent="0.2">
      <c r="A4">
        <v>3</v>
      </c>
      <c r="B4" s="2" t="s">
        <v>231</v>
      </c>
      <c r="I4" s="2" t="s">
        <v>232</v>
      </c>
      <c r="J4" t="s">
        <v>15</v>
      </c>
      <c r="K4" t="s">
        <v>55</v>
      </c>
      <c r="L4">
        <v>0.17</v>
      </c>
      <c r="M4">
        <v>0.32</v>
      </c>
      <c r="N4" s="3"/>
      <c r="P4">
        <f>IF(Table3[[#This Row],[State]]="NJ", 1, 0)</f>
        <v>1</v>
      </c>
      <c r="Q4">
        <f>IF(Table3[[#This Row],[State]]="PA", 1, 0)</f>
        <v>0</v>
      </c>
      <c r="R4" t="str">
        <f>IF(Table3[[#This Row],[NJ]]=0,"N/A",IF(ISBLANK(Table3[[#This Row],[Tax Parcel ID]]), "N/A",LEFT(Table3[[#This Row],[Tax Parcel ID]], SEARCH("-", Table3[[#This Row],[Tax Parcel ID]], 1)-1)))</f>
        <v>N/A</v>
      </c>
      <c r="S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" spans="1:21" x14ac:dyDescent="0.2">
      <c r="A5">
        <v>4</v>
      </c>
      <c r="B5" s="2" t="s">
        <v>8</v>
      </c>
      <c r="I5" s="2" t="s">
        <v>8</v>
      </c>
      <c r="J5" t="s">
        <v>15</v>
      </c>
      <c r="K5" t="s">
        <v>19</v>
      </c>
      <c r="L5">
        <v>1.92</v>
      </c>
      <c r="M5">
        <v>2.0499999999999998</v>
      </c>
      <c r="N5" s="3"/>
      <c r="P5">
        <f>IF(Table3[[#This Row],[State]]="NJ", 1, 0)</f>
        <v>1</v>
      </c>
      <c r="Q5">
        <f>IF(Table3[[#This Row],[State]]="PA", 1, 0)</f>
        <v>0</v>
      </c>
      <c r="R5" t="str">
        <f>IF(Table3[[#This Row],[NJ]]=0,"N/A",IF(ISBLANK(Table3[[#This Row],[Tax Parcel ID]]), "N/A",LEFT(Table3[[#This Row],[Tax Parcel ID]], SEARCH("-", Table3[[#This Row],[Tax Parcel ID]], 1)-1)))</f>
        <v>N/A</v>
      </c>
      <c r="S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" spans="1:21" ht="45" x14ac:dyDescent="0.2">
      <c r="A6">
        <v>5</v>
      </c>
      <c r="B6" s="2" t="s">
        <v>127</v>
      </c>
      <c r="C6" s="2" t="s">
        <v>128</v>
      </c>
      <c r="D6" s="2" t="s">
        <v>129</v>
      </c>
      <c r="I6" s="2" t="s">
        <v>40</v>
      </c>
      <c r="J6" t="s">
        <v>12</v>
      </c>
      <c r="K6" t="s">
        <v>16</v>
      </c>
      <c r="L6">
        <v>0.49</v>
      </c>
      <c r="M6">
        <v>0.63</v>
      </c>
      <c r="N6" s="4" t="s">
        <v>130</v>
      </c>
      <c r="P6">
        <f>IF(Table3[[#This Row],[State]]="NJ", 1, 0)</f>
        <v>0</v>
      </c>
      <c r="Q6">
        <f>IF(Table3[[#This Row],[State]]="PA", 1, 0)</f>
        <v>1</v>
      </c>
      <c r="R6" t="str">
        <f>IF(Table3[[#This Row],[NJ]]=0,"N/A",IF(ISBLANK(Table3[[#This Row],[Tax Parcel ID]]), "N/A",LEFT(Table3[[#This Row],[Tax Parcel ID]], SEARCH("-", Table3[[#This Row],[Tax Parcel ID]], 1)-1)))</f>
        <v>N/A</v>
      </c>
      <c r="S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" spans="1:21" x14ac:dyDescent="0.2">
      <c r="A7">
        <v>6</v>
      </c>
      <c r="I7" s="2" t="s">
        <v>40</v>
      </c>
      <c r="J7" t="s">
        <v>12</v>
      </c>
      <c r="K7" t="s">
        <v>16</v>
      </c>
      <c r="L7">
        <v>1.91</v>
      </c>
      <c r="M7">
        <v>3.12</v>
      </c>
      <c r="N7" s="3"/>
      <c r="P7">
        <f>IF(Table3[[#This Row],[State]]="NJ", 1, 0)</f>
        <v>0</v>
      </c>
      <c r="Q7">
        <f>IF(Table3[[#This Row],[State]]="PA", 1, 0)</f>
        <v>1</v>
      </c>
      <c r="R7" t="str">
        <f>IF(Table3[[#This Row],[NJ]]=0,"N/A",IF(ISBLANK(Table3[[#This Row],[Tax Parcel ID]]), "N/A",LEFT(Table3[[#This Row],[Tax Parcel ID]], SEARCH("-", Table3[[#This Row],[Tax Parcel ID]], 1)-1)))</f>
        <v>N/A</v>
      </c>
      <c r="S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8" spans="1:21" x14ac:dyDescent="0.2">
      <c r="A8">
        <v>7</v>
      </c>
      <c r="I8" s="2" t="s">
        <v>14</v>
      </c>
      <c r="J8" t="s">
        <v>12</v>
      </c>
      <c r="K8" t="s">
        <v>17</v>
      </c>
      <c r="L8">
        <v>0.06</v>
      </c>
      <c r="M8">
        <v>0</v>
      </c>
      <c r="N8" s="3"/>
      <c r="P8">
        <f>IF(Table3[[#This Row],[State]]="NJ", 1, 0)</f>
        <v>0</v>
      </c>
      <c r="Q8">
        <f>IF(Table3[[#This Row],[State]]="PA", 1, 0)</f>
        <v>1</v>
      </c>
      <c r="R8" t="str">
        <f>IF(Table3[[#This Row],[NJ]]=0,"N/A",IF(ISBLANK(Table3[[#This Row],[Tax Parcel ID]]), "N/A",LEFT(Table3[[#This Row],[Tax Parcel ID]], SEARCH("-", Table3[[#This Row],[Tax Parcel ID]], 1)-1)))</f>
        <v>N/A</v>
      </c>
      <c r="S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9" spans="1:21" x14ac:dyDescent="0.2">
      <c r="A9">
        <v>8</v>
      </c>
      <c r="I9" s="2" t="s">
        <v>40</v>
      </c>
      <c r="J9" t="s">
        <v>12</v>
      </c>
      <c r="K9" t="s">
        <v>16</v>
      </c>
      <c r="L9">
        <v>0.6</v>
      </c>
      <c r="M9">
        <v>0.6</v>
      </c>
      <c r="N9" s="3"/>
      <c r="P9">
        <f>IF(Table3[[#This Row],[State]]="NJ", 1, 0)</f>
        <v>0</v>
      </c>
      <c r="Q9">
        <f>IF(Table3[[#This Row],[State]]="PA", 1, 0)</f>
        <v>1</v>
      </c>
      <c r="R9" t="str">
        <f>IF(Table3[[#This Row],[NJ]]=0,"N/A",IF(ISBLANK(Table3[[#This Row],[Tax Parcel ID]]), "N/A",LEFT(Table3[[#This Row],[Tax Parcel ID]], SEARCH("-", Table3[[#This Row],[Tax Parcel ID]], 1)-1)))</f>
        <v>N/A</v>
      </c>
      <c r="S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0" spans="1:21" x14ac:dyDescent="0.2">
      <c r="A10">
        <v>9</v>
      </c>
      <c r="I10" s="2" t="s">
        <v>18</v>
      </c>
      <c r="J10" t="s">
        <v>12</v>
      </c>
      <c r="K10" t="s">
        <v>17</v>
      </c>
      <c r="L10">
        <v>0.11</v>
      </c>
      <c r="M10">
        <v>7.0000000000000007E-2</v>
      </c>
      <c r="N10" s="3"/>
      <c r="P10">
        <f>IF(Table3[[#This Row],[State]]="NJ", 1, 0)</f>
        <v>0</v>
      </c>
      <c r="Q10">
        <f>IF(Table3[[#This Row],[State]]="PA", 1, 0)</f>
        <v>1</v>
      </c>
      <c r="R10" t="str">
        <f>IF(Table3[[#This Row],[NJ]]=0,"N/A",IF(ISBLANK(Table3[[#This Row],[Tax Parcel ID]]), "N/A",LEFT(Table3[[#This Row],[Tax Parcel ID]], SEARCH("-", Table3[[#This Row],[Tax Parcel ID]], 1)-1)))</f>
        <v>N/A</v>
      </c>
      <c r="S1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1" spans="1:21" x14ac:dyDescent="0.2">
      <c r="A11">
        <v>10</v>
      </c>
      <c r="I11" s="2" t="s">
        <v>40</v>
      </c>
      <c r="J11" t="s">
        <v>12</v>
      </c>
      <c r="K11" t="s">
        <v>16</v>
      </c>
      <c r="L11">
        <v>0.01</v>
      </c>
      <c r="M11">
        <v>0.12</v>
      </c>
      <c r="N11" s="3"/>
      <c r="P11">
        <f>IF(Table3[[#This Row],[State]]="NJ", 1, 0)</f>
        <v>0</v>
      </c>
      <c r="Q11">
        <f>IF(Table3[[#This Row],[State]]="PA", 1, 0)</f>
        <v>1</v>
      </c>
      <c r="R11" t="str">
        <f>IF(Table3[[#This Row],[NJ]]=0,"N/A",IF(ISBLANK(Table3[[#This Row],[Tax Parcel ID]]), "N/A",LEFT(Table3[[#This Row],[Tax Parcel ID]], SEARCH("-", Table3[[#This Row],[Tax Parcel ID]], 1)-1)))</f>
        <v>N/A</v>
      </c>
      <c r="S1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2" spans="1:21" x14ac:dyDescent="0.2">
      <c r="A12">
        <v>11</v>
      </c>
      <c r="I12" s="2" t="s">
        <v>40</v>
      </c>
      <c r="J12" t="s">
        <v>12</v>
      </c>
      <c r="K12" t="s">
        <v>16</v>
      </c>
      <c r="L12">
        <v>0.31</v>
      </c>
      <c r="M12">
        <v>0.66</v>
      </c>
      <c r="N12" s="3"/>
      <c r="P12">
        <f>IF(Table3[[#This Row],[State]]="NJ", 1, 0)</f>
        <v>0</v>
      </c>
      <c r="Q12">
        <f>IF(Table3[[#This Row],[State]]="PA", 1, 0)</f>
        <v>1</v>
      </c>
      <c r="R12" t="str">
        <f>IF(Table3[[#This Row],[NJ]]=0,"N/A",IF(ISBLANK(Table3[[#This Row],[Tax Parcel ID]]), "N/A",LEFT(Table3[[#This Row],[Tax Parcel ID]], SEARCH("-", Table3[[#This Row],[Tax Parcel ID]], 1)-1)))</f>
        <v>N/A</v>
      </c>
      <c r="S1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3" spans="1:21" x14ac:dyDescent="0.2">
      <c r="A13">
        <v>12</v>
      </c>
      <c r="I13" s="2" t="s">
        <v>40</v>
      </c>
      <c r="J13" t="s">
        <v>12</v>
      </c>
      <c r="K13" t="s">
        <v>16</v>
      </c>
      <c r="L13">
        <v>2.5499999999999998</v>
      </c>
      <c r="M13">
        <v>4.0199999999999996</v>
      </c>
      <c r="N13" s="3"/>
      <c r="P13">
        <f>IF(Table3[[#This Row],[State]]="NJ", 1, 0)</f>
        <v>0</v>
      </c>
      <c r="Q13">
        <f>IF(Table3[[#This Row],[State]]="PA", 1, 0)</f>
        <v>1</v>
      </c>
      <c r="R13" t="str">
        <f>IF(Table3[[#This Row],[NJ]]=0,"N/A",IF(ISBLANK(Table3[[#This Row],[Tax Parcel ID]]), "N/A",LEFT(Table3[[#This Row],[Tax Parcel ID]], SEARCH("-", Table3[[#This Row],[Tax Parcel ID]], 1)-1)))</f>
        <v>N/A</v>
      </c>
      <c r="S1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4" spans="1:21" x14ac:dyDescent="0.2">
      <c r="A14">
        <v>13</v>
      </c>
      <c r="B14" s="2" t="s">
        <v>20</v>
      </c>
      <c r="J14" t="s">
        <v>12</v>
      </c>
      <c r="N14" s="3"/>
      <c r="P14">
        <f>IF(Table3[[#This Row],[State]]="NJ", 1, 0)</f>
        <v>0</v>
      </c>
      <c r="Q14">
        <f>IF(Table3[[#This Row],[State]]="PA", 1, 0)</f>
        <v>1</v>
      </c>
      <c r="R14" t="str">
        <f>IF(Table3[[#This Row],[NJ]]=0,"N/A",IF(ISBLANK(Table3[[#This Row],[Tax Parcel ID]]), "N/A",LEFT(Table3[[#This Row],[Tax Parcel ID]], SEARCH("-", Table3[[#This Row],[Tax Parcel ID]], 1)-1)))</f>
        <v>N/A</v>
      </c>
      <c r="S1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5" spans="1:21" x14ac:dyDescent="0.2">
      <c r="A15">
        <v>14</v>
      </c>
      <c r="B15" s="2" t="s">
        <v>21</v>
      </c>
      <c r="I15" s="2" t="s">
        <v>14</v>
      </c>
      <c r="J15" t="s">
        <v>12</v>
      </c>
      <c r="K15" t="s">
        <v>17</v>
      </c>
      <c r="L15">
        <v>0.06</v>
      </c>
      <c r="M15">
        <v>0</v>
      </c>
      <c r="N15" s="3" t="s">
        <v>132</v>
      </c>
      <c r="P15">
        <f>IF(Table3[[#This Row],[State]]="NJ", 1, 0)</f>
        <v>0</v>
      </c>
      <c r="Q15">
        <f>IF(Table3[[#This Row],[State]]="PA", 1, 0)</f>
        <v>1</v>
      </c>
      <c r="R15" t="str">
        <f>IF(Table3[[#This Row],[NJ]]=0,"N/A",IF(ISBLANK(Table3[[#This Row],[Tax Parcel ID]]), "N/A",LEFT(Table3[[#This Row],[Tax Parcel ID]], SEARCH("-", Table3[[#This Row],[Tax Parcel ID]], 1)-1)))</f>
        <v>N/A</v>
      </c>
      <c r="S1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" spans="1:21" x14ac:dyDescent="0.2">
      <c r="A16">
        <v>15</v>
      </c>
      <c r="B16" s="2" t="s">
        <v>22</v>
      </c>
      <c r="I16" s="2" t="s">
        <v>40</v>
      </c>
      <c r="J16" t="s">
        <v>12</v>
      </c>
      <c r="K16" t="s">
        <v>16</v>
      </c>
      <c r="N16" s="3"/>
      <c r="P16">
        <f>IF(Table3[[#This Row],[State]]="NJ", 1, 0)</f>
        <v>0</v>
      </c>
      <c r="Q16">
        <f>IF(Table3[[#This Row],[State]]="PA", 1, 0)</f>
        <v>1</v>
      </c>
      <c r="R16" t="str">
        <f>IF(Table3[[#This Row],[NJ]]=0,"N/A",IF(ISBLANK(Table3[[#This Row],[Tax Parcel ID]]), "N/A",LEFT(Table3[[#This Row],[Tax Parcel ID]], SEARCH("-", Table3[[#This Row],[Tax Parcel ID]], 1)-1)))</f>
        <v>N/A</v>
      </c>
      <c r="S1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7" spans="1:21" x14ac:dyDescent="0.2">
      <c r="A17">
        <v>16</v>
      </c>
      <c r="B17" s="2" t="s">
        <v>23</v>
      </c>
      <c r="I17" s="2" t="s">
        <v>18</v>
      </c>
      <c r="J17" t="s">
        <v>12</v>
      </c>
      <c r="K17" t="s">
        <v>17</v>
      </c>
      <c r="L17">
        <v>0.11</v>
      </c>
      <c r="M17">
        <v>7.0000000000000007E-2</v>
      </c>
      <c r="N17" s="3" t="s">
        <v>134</v>
      </c>
      <c r="P17">
        <f>IF(Table3[[#This Row],[State]]="NJ", 1, 0)</f>
        <v>0</v>
      </c>
      <c r="Q17">
        <f>IF(Table3[[#This Row],[State]]="PA", 1, 0)</f>
        <v>1</v>
      </c>
      <c r="R17" t="str">
        <f>IF(Table3[[#This Row],[NJ]]=0,"N/A",IF(ISBLANK(Table3[[#This Row],[Tax Parcel ID]]), "N/A",LEFT(Table3[[#This Row],[Tax Parcel ID]], SEARCH("-", Table3[[#This Row],[Tax Parcel ID]], 1)-1)))</f>
        <v>N/A</v>
      </c>
      <c r="S1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8" spans="1:21" x14ac:dyDescent="0.2">
      <c r="A18">
        <v>17</v>
      </c>
      <c r="B18" s="2" t="s">
        <v>24</v>
      </c>
      <c r="C18" s="2" t="s">
        <v>25</v>
      </c>
      <c r="I18" s="2" t="s">
        <v>40</v>
      </c>
      <c r="J18" t="s">
        <v>12</v>
      </c>
      <c r="K18" t="s">
        <v>16</v>
      </c>
      <c r="L18">
        <v>0.01</v>
      </c>
      <c r="M18">
        <v>0.12</v>
      </c>
      <c r="N18" s="3" t="s">
        <v>135</v>
      </c>
      <c r="P18">
        <f>IF(Table3[[#This Row],[State]]="NJ", 1, 0)</f>
        <v>0</v>
      </c>
      <c r="Q18">
        <f>IF(Table3[[#This Row],[State]]="PA", 1, 0)</f>
        <v>1</v>
      </c>
      <c r="R18" t="str">
        <f>IF(Table3[[#This Row],[NJ]]=0,"N/A",IF(ISBLANK(Table3[[#This Row],[Tax Parcel ID]]), "N/A",LEFT(Table3[[#This Row],[Tax Parcel ID]], SEARCH("-", Table3[[#This Row],[Tax Parcel ID]], 1)-1)))</f>
        <v>N/A</v>
      </c>
      <c r="S1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9" spans="1:21" ht="45" x14ac:dyDescent="0.2">
      <c r="A19">
        <v>18</v>
      </c>
      <c r="B19" s="2" t="s">
        <v>26</v>
      </c>
      <c r="C19" s="2" t="s">
        <v>140</v>
      </c>
      <c r="D19" s="2" t="s">
        <v>141</v>
      </c>
      <c r="E19" s="2" t="s">
        <v>142</v>
      </c>
      <c r="F19" s="2" t="s">
        <v>143</v>
      </c>
      <c r="I19" s="2" t="s">
        <v>40</v>
      </c>
      <c r="J19" t="s">
        <v>12</v>
      </c>
      <c r="K19" t="s">
        <v>16</v>
      </c>
      <c r="L19">
        <v>0.31</v>
      </c>
      <c r="M19">
        <v>0</v>
      </c>
      <c r="N19" s="3"/>
      <c r="P19">
        <f>IF(Table3[[#This Row],[State]]="NJ", 1, 0)</f>
        <v>0</v>
      </c>
      <c r="Q19">
        <f>IF(Table3[[#This Row],[State]]="PA", 1, 0)</f>
        <v>1</v>
      </c>
      <c r="R19" t="str">
        <f>IF(Table3[[#This Row],[NJ]]=0,"N/A",IF(ISBLANK(Table3[[#This Row],[Tax Parcel ID]]), "N/A",LEFT(Table3[[#This Row],[Tax Parcel ID]], SEARCH("-", Table3[[#This Row],[Tax Parcel ID]], 1)-1)))</f>
        <v>N/A</v>
      </c>
      <c r="S1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" spans="1:21" x14ac:dyDescent="0.2">
      <c r="A20">
        <v>19</v>
      </c>
      <c r="B20" s="2" t="s">
        <v>27</v>
      </c>
      <c r="C20" s="2" t="s">
        <v>28</v>
      </c>
      <c r="I20" s="2" t="s">
        <v>40</v>
      </c>
      <c r="J20" t="s">
        <v>12</v>
      </c>
      <c r="K20" t="s">
        <v>16</v>
      </c>
      <c r="L20">
        <v>2.5499999999999998</v>
      </c>
      <c r="M20">
        <v>4.0199999999999996</v>
      </c>
      <c r="N20" s="3"/>
      <c r="P20">
        <f>IF(Table3[[#This Row],[State]]="NJ", 1, 0)</f>
        <v>0</v>
      </c>
      <c r="Q20">
        <f>IF(Table3[[#This Row],[State]]="PA", 1, 0)</f>
        <v>1</v>
      </c>
      <c r="R20" t="str">
        <f>IF(Table3[[#This Row],[NJ]]=0,"N/A",IF(ISBLANK(Table3[[#This Row],[Tax Parcel ID]]), "N/A",LEFT(Table3[[#This Row],[Tax Parcel ID]], SEARCH("-", Table3[[#This Row],[Tax Parcel ID]], 1)-1)))</f>
        <v>N/A</v>
      </c>
      <c r="S2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1" spans="1:21" x14ac:dyDescent="0.2">
      <c r="A21">
        <v>20</v>
      </c>
      <c r="B21" s="2" t="s">
        <v>29</v>
      </c>
      <c r="I21" s="2" t="s">
        <v>144</v>
      </c>
      <c r="J21" t="s">
        <v>12</v>
      </c>
      <c r="K21" t="s">
        <v>17</v>
      </c>
      <c r="L21">
        <v>0.23</v>
      </c>
      <c r="M21">
        <v>1.06</v>
      </c>
      <c r="N21" s="3" t="s">
        <v>145</v>
      </c>
      <c r="P21">
        <f>IF(Table3[[#This Row],[State]]="NJ", 1, 0)</f>
        <v>0</v>
      </c>
      <c r="Q21">
        <f>IF(Table3[[#This Row],[State]]="PA", 1, 0)</f>
        <v>1</v>
      </c>
      <c r="R21" t="str">
        <f>IF(Table3[[#This Row],[NJ]]=0,"N/A",IF(ISBLANK(Table3[[#This Row],[Tax Parcel ID]]), "N/A",LEFT(Table3[[#This Row],[Tax Parcel ID]], SEARCH("-", Table3[[#This Row],[Tax Parcel ID]], 1)-1)))</f>
        <v>N/A</v>
      </c>
      <c r="S2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2" spans="1:21" x14ac:dyDescent="0.2">
      <c r="A22">
        <v>21</v>
      </c>
      <c r="B22" s="2" t="s">
        <v>30</v>
      </c>
      <c r="I22" s="2" t="s">
        <v>45</v>
      </c>
      <c r="J22" t="s">
        <v>15</v>
      </c>
      <c r="K22" s="1" t="s">
        <v>55</v>
      </c>
      <c r="L22">
        <v>0.11</v>
      </c>
      <c r="M22">
        <v>0.15</v>
      </c>
      <c r="N22" s="3" t="s">
        <v>234</v>
      </c>
      <c r="P22">
        <f>IF(Table3[[#This Row],[State]]="NJ", 1, 0)</f>
        <v>1</v>
      </c>
      <c r="Q22">
        <f>IF(Table3[[#This Row],[State]]="PA", 1, 0)</f>
        <v>0</v>
      </c>
      <c r="R22" t="str">
        <f>IF(Table3[[#This Row],[NJ]]=0,"N/A",IF(ISBLANK(Table3[[#This Row],[Tax Parcel ID]]), "N/A",LEFT(Table3[[#This Row],[Tax Parcel ID]], SEARCH("-", Table3[[#This Row],[Tax Parcel ID]], 1)-1)))</f>
        <v>1015</v>
      </c>
      <c r="S2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4.03</v>
      </c>
      <c r="U2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http://njparcels.com/property/1015/21/4.03</v>
      </c>
    </row>
    <row r="23" spans="1:21" x14ac:dyDescent="0.2">
      <c r="A23">
        <v>22</v>
      </c>
      <c r="B23" s="2" t="s">
        <v>31</v>
      </c>
      <c r="I23" s="2" t="s">
        <v>32</v>
      </c>
      <c r="J23" t="s">
        <v>12</v>
      </c>
      <c r="K23" t="s">
        <v>16</v>
      </c>
      <c r="L23">
        <v>0.32</v>
      </c>
      <c r="M23">
        <v>0.57999999999999996</v>
      </c>
      <c r="N23" s="3" t="s">
        <v>149</v>
      </c>
      <c r="P23">
        <f>IF(Table3[[#This Row],[State]]="NJ", 1, 0)</f>
        <v>0</v>
      </c>
      <c r="Q23">
        <f>IF(Table3[[#This Row],[State]]="PA", 1, 0)</f>
        <v>1</v>
      </c>
      <c r="R23" t="str">
        <f>IF(Table3[[#This Row],[NJ]]=0,"N/A",IF(ISBLANK(Table3[[#This Row],[Tax Parcel ID]]), "N/A",LEFT(Table3[[#This Row],[Tax Parcel ID]], SEARCH("-", Table3[[#This Row],[Tax Parcel ID]], 1)-1)))</f>
        <v>N/A</v>
      </c>
      <c r="S2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4" spans="1:21" x14ac:dyDescent="0.2">
      <c r="A24">
        <v>23</v>
      </c>
      <c r="B24" s="2" t="s">
        <v>33</v>
      </c>
      <c r="C24" s="2" t="s">
        <v>34</v>
      </c>
      <c r="I24" s="2" t="s">
        <v>40</v>
      </c>
      <c r="J24" t="s">
        <v>12</v>
      </c>
      <c r="K24" t="s">
        <v>16</v>
      </c>
      <c r="L24">
        <v>0.36</v>
      </c>
      <c r="M24">
        <v>0</v>
      </c>
      <c r="N24" s="3" t="s">
        <v>139</v>
      </c>
      <c r="P24">
        <f>IF(Table3[[#This Row],[State]]="NJ", 1, 0)</f>
        <v>0</v>
      </c>
      <c r="Q24">
        <f>IF(Table3[[#This Row],[State]]="PA", 1, 0)</f>
        <v>1</v>
      </c>
      <c r="R24" t="str">
        <f>IF(Table3[[#This Row],[NJ]]=0,"N/A",IF(ISBLANK(Table3[[#This Row],[Tax Parcel ID]]), "N/A",LEFT(Table3[[#This Row],[Tax Parcel ID]], SEARCH("-", Table3[[#This Row],[Tax Parcel ID]], 1)-1)))</f>
        <v>N/A</v>
      </c>
      <c r="S2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5" spans="1:21" ht="30" x14ac:dyDescent="0.2">
      <c r="A25">
        <v>24</v>
      </c>
      <c r="B25" s="2" t="s">
        <v>35</v>
      </c>
      <c r="C25" s="2" t="s">
        <v>36</v>
      </c>
      <c r="I25" s="2" t="s">
        <v>37</v>
      </c>
      <c r="J25" t="s">
        <v>15</v>
      </c>
      <c r="K25" s="1" t="s">
        <v>55</v>
      </c>
      <c r="L25">
        <v>0.26</v>
      </c>
      <c r="M25">
        <v>0.11</v>
      </c>
      <c r="N25" s="3" t="s">
        <v>235</v>
      </c>
      <c r="P25">
        <f>IF(Table3[[#This Row],[State]]="NJ", 1, 0)</f>
        <v>1</v>
      </c>
      <c r="Q25">
        <f>IF(Table3[[#This Row],[State]]="PA", 1, 0)</f>
        <v>0</v>
      </c>
      <c r="R25" t="str">
        <f>IF(Table3[[#This Row],[NJ]]=0,"N/A",IF(ISBLANK(Table3[[#This Row],[Tax Parcel ID]]), "N/A",LEFT(Table3[[#This Row],[Tax Parcel ID]], SEARCH("-", Table3[[#This Row],[Tax Parcel ID]], 1)-1)))</f>
        <v>1016</v>
      </c>
      <c r="S2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23</v>
      </c>
      <c r="T2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2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http://njparcels.com/property/1016/23/10</v>
      </c>
    </row>
    <row r="26" spans="1:21" ht="30" x14ac:dyDescent="0.2">
      <c r="A26">
        <v>25</v>
      </c>
      <c r="B26" s="2" t="s">
        <v>38</v>
      </c>
      <c r="C26" s="2" t="s">
        <v>39</v>
      </c>
      <c r="D26" s="2" t="s">
        <v>40</v>
      </c>
      <c r="I26" s="2" t="s">
        <v>18</v>
      </c>
      <c r="J26" t="s">
        <v>12</v>
      </c>
      <c r="K26" t="s">
        <v>17</v>
      </c>
      <c r="L26">
        <v>0</v>
      </c>
      <c r="M26">
        <v>0</v>
      </c>
      <c r="N26" s="3"/>
      <c r="O26" s="2" t="s">
        <v>165</v>
      </c>
      <c r="P26">
        <f>IF(Table3[[#This Row],[State]]="NJ", 1, 0)</f>
        <v>0</v>
      </c>
      <c r="Q26">
        <f>IF(Table3[[#This Row],[State]]="PA", 1, 0)</f>
        <v>1</v>
      </c>
      <c r="R26" t="str">
        <f>IF(Table3[[#This Row],[NJ]]=0,"N/A",IF(ISBLANK(Table3[[#This Row],[Tax Parcel ID]]), "N/A",LEFT(Table3[[#This Row],[Tax Parcel ID]], SEARCH("-", Table3[[#This Row],[Tax Parcel ID]], 1)-1)))</f>
        <v>N/A</v>
      </c>
      <c r="S2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7" spans="1:21" ht="30" x14ac:dyDescent="0.2">
      <c r="A27">
        <v>26</v>
      </c>
      <c r="B27" s="2" t="s">
        <v>41</v>
      </c>
      <c r="I27" s="2" t="s">
        <v>40</v>
      </c>
      <c r="J27" t="s">
        <v>12</v>
      </c>
      <c r="K27" t="s">
        <v>16</v>
      </c>
      <c r="L27">
        <v>0</v>
      </c>
      <c r="M27">
        <v>0</v>
      </c>
      <c r="N27" s="3"/>
      <c r="O27" s="2" t="s">
        <v>165</v>
      </c>
      <c r="P27">
        <f>IF(Table3[[#This Row],[State]]="NJ", 1, 0)</f>
        <v>0</v>
      </c>
      <c r="Q27">
        <f>IF(Table3[[#This Row],[State]]="PA", 1, 0)</f>
        <v>1</v>
      </c>
      <c r="R27" t="str">
        <f>IF(Table3[[#This Row],[NJ]]=0,"N/A",IF(ISBLANK(Table3[[#This Row],[Tax Parcel ID]]), "N/A",LEFT(Table3[[#This Row],[Tax Parcel ID]], SEARCH("-", Table3[[#This Row],[Tax Parcel ID]], 1)-1)))</f>
        <v>N/A</v>
      </c>
      <c r="S2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8" spans="1:21" x14ac:dyDescent="0.2">
      <c r="A28">
        <v>27</v>
      </c>
      <c r="B28" s="2" t="s">
        <v>42</v>
      </c>
      <c r="I28" s="2" t="s">
        <v>8</v>
      </c>
      <c r="J28" t="s">
        <v>15</v>
      </c>
      <c r="K28" t="s">
        <v>19</v>
      </c>
      <c r="L28">
        <v>0.12</v>
      </c>
      <c r="M28">
        <v>0.14000000000000001</v>
      </c>
      <c r="N28" s="3" t="s">
        <v>238</v>
      </c>
      <c r="P28">
        <f>IF(Table3[[#This Row],[State]]="NJ", 1, 0)</f>
        <v>1</v>
      </c>
      <c r="Q28">
        <f>IF(Table3[[#This Row],[State]]="PA", 1, 0)</f>
        <v>0</v>
      </c>
      <c r="R28" t="str">
        <f>IF(Table3[[#This Row],[NJ]]=0,"N/A",IF(ISBLANK(Table3[[#This Row],[Tax Parcel ID]]), "N/A",LEFT(Table3[[#This Row],[Tax Parcel ID]], SEARCH("-", Table3[[#This Row],[Tax Parcel ID]], 1)-1)))</f>
        <v>1106</v>
      </c>
      <c r="S2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2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2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http://njparcels.com/property/1106/92/8</v>
      </c>
    </row>
    <row r="29" spans="1:21" x14ac:dyDescent="0.2">
      <c r="A29">
        <v>28</v>
      </c>
      <c r="B29" s="2" t="s">
        <v>43</v>
      </c>
      <c r="C29" s="2" t="s">
        <v>44</v>
      </c>
      <c r="I29" s="2" t="s">
        <v>45</v>
      </c>
      <c r="J29" t="s">
        <v>15</v>
      </c>
      <c r="K29" s="1" t="s">
        <v>55</v>
      </c>
      <c r="L29">
        <v>0</v>
      </c>
      <c r="M29">
        <v>0.03</v>
      </c>
      <c r="N29" s="3" t="s">
        <v>239</v>
      </c>
      <c r="P29">
        <f>IF(Table3[[#This Row],[State]]="NJ", 1, 0)</f>
        <v>1</v>
      </c>
      <c r="Q29">
        <f>IF(Table3[[#This Row],[State]]="PA", 1, 0)</f>
        <v>0</v>
      </c>
      <c r="R29" t="str">
        <f>IF(Table3[[#This Row],[NJ]]=0,"N/A",IF(ISBLANK(Table3[[#This Row],[Tax Parcel ID]]), "N/A",LEFT(Table3[[#This Row],[Tax Parcel ID]], SEARCH("-", Table3[[#This Row],[Tax Parcel ID]], 1)-1)))</f>
        <v>1015</v>
      </c>
      <c r="S2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26.01</v>
      </c>
      <c r="U2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http://njparcels.com/property/1015/21/26.01</v>
      </c>
    </row>
    <row r="30" spans="1:21" ht="30" x14ac:dyDescent="0.2">
      <c r="A30">
        <v>29</v>
      </c>
      <c r="B30" s="2" t="s">
        <v>46</v>
      </c>
      <c r="I30" s="2" t="s">
        <v>45</v>
      </c>
      <c r="J30" t="s">
        <v>15</v>
      </c>
      <c r="K30" s="1" t="s">
        <v>55</v>
      </c>
      <c r="L30">
        <v>0.72</v>
      </c>
      <c r="M30">
        <v>0.94</v>
      </c>
      <c r="N30" s="3" t="s">
        <v>237</v>
      </c>
      <c r="P30">
        <f>IF(Table3[[#This Row],[State]]="NJ", 1, 0)</f>
        <v>1</v>
      </c>
      <c r="Q30">
        <f>IF(Table3[[#This Row],[State]]="PA", 1, 0)</f>
        <v>0</v>
      </c>
      <c r="R30" t="str">
        <f>IF(Table3[[#This Row],[NJ]]=0,"N/A",IF(ISBLANK(Table3[[#This Row],[Tax Parcel ID]]), "N/A",LEFT(Table3[[#This Row],[Tax Parcel ID]], SEARCH("-", Table3[[#This Row],[Tax Parcel ID]], 1)-1)))</f>
        <v>1015</v>
      </c>
      <c r="S3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3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24</v>
      </c>
      <c r="U3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http://njparcels.com/property/1015/17/24</v>
      </c>
    </row>
    <row r="31" spans="1:21" x14ac:dyDescent="0.2">
      <c r="A31">
        <v>30</v>
      </c>
      <c r="B31" s="2" t="s">
        <v>47</v>
      </c>
      <c r="C31" s="2" t="s">
        <v>48</v>
      </c>
      <c r="D31" s="2" t="s">
        <v>49</v>
      </c>
      <c r="I31" s="2" t="s">
        <v>45</v>
      </c>
      <c r="J31" t="s">
        <v>15</v>
      </c>
      <c r="K31" s="1" t="s">
        <v>55</v>
      </c>
      <c r="L31">
        <v>1.1100000000000001</v>
      </c>
      <c r="M31">
        <v>1.85</v>
      </c>
      <c r="N31" s="3" t="s">
        <v>236</v>
      </c>
      <c r="P31">
        <f>IF(Table3[[#This Row],[State]]="NJ", 1, 0)</f>
        <v>1</v>
      </c>
      <c r="Q31">
        <f>IF(Table3[[#This Row],[State]]="PA", 1, 0)</f>
        <v>0</v>
      </c>
      <c r="R31" t="str">
        <f>IF(Table3[[#This Row],[NJ]]=0,"N/A",IF(ISBLANK(Table3[[#This Row],[Tax Parcel ID]]), "N/A",LEFT(Table3[[#This Row],[Tax Parcel ID]], SEARCH("-", Table3[[#This Row],[Tax Parcel ID]], 1)-1)))</f>
        <v>1015</v>
      </c>
      <c r="S3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25</v>
      </c>
      <c r="T3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3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http://njparcels.com/property/1015/25/30</v>
      </c>
    </row>
    <row r="32" spans="1:21" ht="30" x14ac:dyDescent="0.2">
      <c r="A32">
        <v>31</v>
      </c>
      <c r="B32" s="2" t="s">
        <v>50</v>
      </c>
      <c r="I32" s="2" t="s">
        <v>166</v>
      </c>
      <c r="J32" t="s">
        <v>12</v>
      </c>
      <c r="K32" t="s">
        <v>167</v>
      </c>
      <c r="L32">
        <v>0</v>
      </c>
      <c r="M32">
        <v>0</v>
      </c>
      <c r="N32" s="3"/>
      <c r="O32" s="2" t="s">
        <v>165</v>
      </c>
      <c r="P32">
        <f>IF(Table3[[#This Row],[State]]="NJ", 1, 0)</f>
        <v>0</v>
      </c>
      <c r="Q32">
        <f>IF(Table3[[#This Row],[State]]="PA", 1, 0)</f>
        <v>1</v>
      </c>
      <c r="R32" t="str">
        <f>IF(Table3[[#This Row],[NJ]]=0,"N/A",IF(ISBLANK(Table3[[#This Row],[Tax Parcel ID]]), "N/A",LEFT(Table3[[#This Row],[Tax Parcel ID]], SEARCH("-", Table3[[#This Row],[Tax Parcel ID]], 1)-1)))</f>
        <v>N/A</v>
      </c>
      <c r="S3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3" spans="1:21" x14ac:dyDescent="0.2">
      <c r="A33">
        <v>33</v>
      </c>
      <c r="B33" s="2" t="s">
        <v>51</v>
      </c>
      <c r="I33" s="2" t="s">
        <v>18</v>
      </c>
      <c r="J33" t="s">
        <v>12</v>
      </c>
      <c r="K33" t="s">
        <v>17</v>
      </c>
      <c r="L33">
        <v>0.44</v>
      </c>
      <c r="M33">
        <v>0</v>
      </c>
      <c r="N33" s="3" t="s">
        <v>133</v>
      </c>
      <c r="P33">
        <f>IF(Table3[[#This Row],[State]]="NJ", 1, 0)</f>
        <v>0</v>
      </c>
      <c r="Q33">
        <f>IF(Table3[[#This Row],[State]]="PA", 1, 0)</f>
        <v>1</v>
      </c>
      <c r="R33" t="str">
        <f>IF(Table3[[#This Row],[NJ]]=0,"N/A",IF(ISBLANK(Table3[[#This Row],[Tax Parcel ID]]), "N/A",LEFT(Table3[[#This Row],[Tax Parcel ID]], SEARCH("-", Table3[[#This Row],[Tax Parcel ID]], 1)-1)))</f>
        <v>N/A</v>
      </c>
      <c r="S3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4" spans="1:21" ht="30" x14ac:dyDescent="0.2">
      <c r="A34">
        <v>34</v>
      </c>
      <c r="B34" s="2" t="s">
        <v>52</v>
      </c>
      <c r="C34" s="2" t="s">
        <v>53</v>
      </c>
      <c r="D34" s="2" t="s">
        <v>54</v>
      </c>
      <c r="E34" s="2" t="s">
        <v>240</v>
      </c>
      <c r="I34" s="2" t="s">
        <v>37</v>
      </c>
      <c r="J34" t="s">
        <v>15</v>
      </c>
      <c r="K34" t="s">
        <v>55</v>
      </c>
      <c r="L34">
        <v>0.56999999999999995</v>
      </c>
      <c r="M34">
        <v>1.06</v>
      </c>
      <c r="N34" s="3" t="s">
        <v>241</v>
      </c>
      <c r="O34" s="2" t="s">
        <v>57</v>
      </c>
      <c r="P34">
        <f>IF(Table3[[#This Row],[State]]="NJ", 1, 0)</f>
        <v>1</v>
      </c>
      <c r="Q34">
        <f>IF(Table3[[#This Row],[State]]="PA", 1, 0)</f>
        <v>0</v>
      </c>
      <c r="R34" t="str">
        <f>IF(Table3[[#This Row],[NJ]]=0,"N/A",IF(ISBLANK(Table3[[#This Row],[Tax Parcel ID]]), "N/A",LEFT(Table3[[#This Row],[Tax Parcel ID]], SEARCH("-", Table3[[#This Row],[Tax Parcel ID]], 1)-1)))</f>
        <v>1016</v>
      </c>
      <c r="S3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3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3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http://njparcels.com/property/1016/24/14.01</v>
      </c>
    </row>
    <row r="35" spans="1:21" x14ac:dyDescent="0.2">
      <c r="A35">
        <v>35</v>
      </c>
      <c r="B35" s="2" t="s">
        <v>58</v>
      </c>
      <c r="C35" s="2" t="s">
        <v>59</v>
      </c>
      <c r="D35" s="2" t="s">
        <v>60</v>
      </c>
      <c r="I35" s="2" t="s">
        <v>8</v>
      </c>
      <c r="J35" t="s">
        <v>15</v>
      </c>
      <c r="K35" t="s">
        <v>19</v>
      </c>
      <c r="L35">
        <v>0.14000000000000001</v>
      </c>
      <c r="M35">
        <v>0.66</v>
      </c>
      <c r="N35" s="3" t="s">
        <v>242</v>
      </c>
      <c r="P35">
        <f>IF(Table3[[#This Row],[State]]="NJ", 1, 0)</f>
        <v>1</v>
      </c>
      <c r="Q35">
        <f>IF(Table3[[#This Row],[State]]="PA", 1, 0)</f>
        <v>0</v>
      </c>
      <c r="R35" t="str">
        <f>IF(Table3[[#This Row],[NJ]]=0,"N/A",IF(ISBLANK(Table3[[#This Row],[Tax Parcel ID]]), "N/A",LEFT(Table3[[#This Row],[Tax Parcel ID]], SEARCH("-", Table3[[#This Row],[Tax Parcel ID]], 1)-1)))</f>
        <v>1106</v>
      </c>
      <c r="S3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78</v>
      </c>
      <c r="T3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3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http://njparcels.com/property/1106/78/2</v>
      </c>
    </row>
    <row r="36" spans="1:21" ht="45" x14ac:dyDescent="0.2">
      <c r="A36">
        <v>36</v>
      </c>
      <c r="B36" s="2" t="s">
        <v>61</v>
      </c>
      <c r="C36" s="2" t="s">
        <v>243</v>
      </c>
      <c r="D36" s="2" t="s">
        <v>244</v>
      </c>
      <c r="E36" s="2" t="s">
        <v>245</v>
      </c>
      <c r="F36" s="2" t="s">
        <v>198</v>
      </c>
      <c r="G36" s="2" t="s">
        <v>54</v>
      </c>
      <c r="I36" s="2" t="s">
        <v>63</v>
      </c>
      <c r="J36" t="s">
        <v>15</v>
      </c>
      <c r="K36" t="s">
        <v>55</v>
      </c>
      <c r="L36">
        <v>2.11</v>
      </c>
      <c r="M36">
        <v>2.38</v>
      </c>
      <c r="N36" s="3" t="s">
        <v>246</v>
      </c>
      <c r="O36" s="2" t="s">
        <v>64</v>
      </c>
      <c r="P36">
        <f>IF(Table3[[#This Row],[State]]="NJ", 1, 0)</f>
        <v>1</v>
      </c>
      <c r="Q36">
        <f>IF(Table3[[#This Row],[State]]="PA", 1, 0)</f>
        <v>0</v>
      </c>
      <c r="R36" t="str">
        <f>IF(Table3[[#This Row],[NJ]]=0,"N/A",IF(ISBLANK(Table3[[#This Row],[Tax Parcel ID]]), "N/A",LEFT(Table3[[#This Row],[Tax Parcel ID]], SEARCH("-", Table3[[#This Row],[Tax Parcel ID]], 1)-1)))</f>
        <v>1026</v>
      </c>
      <c r="S3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3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3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http://njparcels.com/property/1026/8/14</v>
      </c>
    </row>
    <row r="37" spans="1:21" x14ac:dyDescent="0.2">
      <c r="A37">
        <v>37</v>
      </c>
      <c r="B37" s="2" t="s">
        <v>65</v>
      </c>
      <c r="I37" s="2" t="s">
        <v>45</v>
      </c>
      <c r="J37" t="s">
        <v>15</v>
      </c>
      <c r="K37" t="s">
        <v>55</v>
      </c>
      <c r="L37">
        <v>0.01</v>
      </c>
      <c r="M37">
        <v>0.05</v>
      </c>
      <c r="N37" s="3" t="s">
        <v>68</v>
      </c>
      <c r="P37">
        <f>IF(Table3[[#This Row],[State]]="NJ", 1, 0)</f>
        <v>1</v>
      </c>
      <c r="Q37">
        <f>IF(Table3[[#This Row],[State]]="PA", 1, 0)</f>
        <v>0</v>
      </c>
      <c r="R37" t="str">
        <f>IF(Table3[[#This Row],[NJ]]=0,"N/A",IF(ISBLANK(Table3[[#This Row],[Tax Parcel ID]]), "N/A",LEFT(Table3[[#This Row],[Tax Parcel ID]], SEARCH("-", Table3[[#This Row],[Tax Parcel ID]], 1)-1)))</f>
        <v>1015</v>
      </c>
      <c r="S3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3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78</v>
      </c>
      <c r="U3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http://njparcels.com/property/1015/13/78</v>
      </c>
    </row>
    <row r="38" spans="1:21" x14ac:dyDescent="0.2">
      <c r="A38">
        <v>38</v>
      </c>
      <c r="B38" s="2" t="s">
        <v>66</v>
      </c>
      <c r="C38" s="2" t="s">
        <v>206</v>
      </c>
      <c r="I38" s="2" t="s">
        <v>67</v>
      </c>
      <c r="J38" t="s">
        <v>15</v>
      </c>
      <c r="K38" t="s">
        <v>55</v>
      </c>
      <c r="L38">
        <v>1.8</v>
      </c>
      <c r="M38">
        <v>3.93</v>
      </c>
      <c r="N38" s="3" t="s">
        <v>252</v>
      </c>
      <c r="P38">
        <f>IF(Table3[[#This Row],[State]]="NJ", 1, 0)</f>
        <v>1</v>
      </c>
      <c r="Q38">
        <f>IF(Table3[[#This Row],[State]]="PA", 1, 0)</f>
        <v>0</v>
      </c>
      <c r="R38" t="str">
        <f>IF(Table3[[#This Row],[NJ]]=0,"N/A",IF(ISBLANK(Table3[[#This Row],[Tax Parcel ID]]), "N/A",LEFT(Table3[[#This Row],[Tax Parcel ID]], SEARCH("-", Table3[[#This Row],[Tax Parcel ID]], 1)-1)))</f>
        <v>1106</v>
      </c>
      <c r="S3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3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2.02 </v>
      </c>
      <c r="U3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http://njparcels.com/property/1106/62/2.02 </v>
      </c>
    </row>
    <row r="39" spans="1:21" x14ac:dyDescent="0.2">
      <c r="A39">
        <v>39</v>
      </c>
      <c r="B39" s="2" t="s">
        <v>66</v>
      </c>
      <c r="C39" s="2" t="s">
        <v>206</v>
      </c>
      <c r="I39" s="2" t="s">
        <v>8</v>
      </c>
      <c r="J39" t="s">
        <v>15</v>
      </c>
      <c r="K39" t="s">
        <v>55</v>
      </c>
      <c r="L39">
        <v>1.62</v>
      </c>
      <c r="M39">
        <v>2.56</v>
      </c>
      <c r="N39" s="3" t="s">
        <v>69</v>
      </c>
      <c r="P39">
        <f>IF(Table3[[#This Row],[State]]="NJ", 1, 0)</f>
        <v>1</v>
      </c>
      <c r="Q39">
        <f>IF(Table3[[#This Row],[State]]="PA", 1, 0)</f>
        <v>0</v>
      </c>
      <c r="R39" t="str">
        <f>IF(Table3[[#This Row],[NJ]]=0,"N/A",IF(ISBLANK(Table3[[#This Row],[Tax Parcel ID]]), "N/A",LEFT(Table3[[#This Row],[Tax Parcel ID]], SEARCH("-", Table3[[#This Row],[Tax Parcel ID]], 1)-1)))</f>
        <v>1106</v>
      </c>
      <c r="S3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3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3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http://njparcels.com/property/1106/62/3</v>
      </c>
    </row>
    <row r="40" spans="1:21" ht="30" x14ac:dyDescent="0.2">
      <c r="A40">
        <v>40</v>
      </c>
      <c r="B40" s="2" t="s">
        <v>70</v>
      </c>
      <c r="C40" s="2" t="s">
        <v>71</v>
      </c>
      <c r="D40" s="2" t="s">
        <v>72</v>
      </c>
      <c r="E40" s="2" t="s">
        <v>73</v>
      </c>
      <c r="F40" s="2" t="s">
        <v>53</v>
      </c>
      <c r="I40" s="2" t="s">
        <v>45</v>
      </c>
      <c r="J40" t="s">
        <v>15</v>
      </c>
      <c r="K40" t="s">
        <v>55</v>
      </c>
      <c r="L40">
        <v>1.53</v>
      </c>
      <c r="M40">
        <v>2.4</v>
      </c>
      <c r="N40" s="8" t="s">
        <v>74</v>
      </c>
      <c r="P40">
        <f>IF(Table3[[#This Row],[State]]="NJ", 1, 0)</f>
        <v>1</v>
      </c>
      <c r="Q40">
        <f>IF(Table3[[#This Row],[State]]="PA", 1, 0)</f>
        <v>0</v>
      </c>
      <c r="R40" t="str">
        <f>IF(Table3[[#This Row],[NJ]]=0,"N/A",IF(ISBLANK(Table3[[#This Row],[Tax Parcel ID]]), "N/A",LEFT(Table3[[#This Row],[Tax Parcel ID]], SEARCH("-", Table3[[#This Row],[Tax Parcel ID]], 1)-1)))</f>
        <v>1015</v>
      </c>
      <c r="S4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4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47</v>
      </c>
      <c r="U4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http://njparcels.com/property/1015/22/47</v>
      </c>
    </row>
    <row r="41" spans="1:21" ht="30" x14ac:dyDescent="0.2">
      <c r="A41">
        <v>41</v>
      </c>
      <c r="B41" s="2" t="s">
        <v>75</v>
      </c>
      <c r="C41" s="2" t="s">
        <v>76</v>
      </c>
      <c r="D41" s="2" t="s">
        <v>73</v>
      </c>
      <c r="I41" s="2" t="s">
        <v>8</v>
      </c>
      <c r="J41" t="s">
        <v>15</v>
      </c>
      <c r="K41" t="s">
        <v>55</v>
      </c>
      <c r="L41">
        <v>1.74</v>
      </c>
      <c r="M41">
        <v>2.2400000000000002</v>
      </c>
      <c r="N41" s="8" t="s">
        <v>308</v>
      </c>
      <c r="P41">
        <f>IF(Table3[[#This Row],[State]]="NJ", 1, 0)</f>
        <v>1</v>
      </c>
      <c r="Q41">
        <f>IF(Table3[[#This Row],[State]]="PA", 1, 0)</f>
        <v>0</v>
      </c>
      <c r="R41" t="str">
        <f>IF(Table3[[#This Row],[NJ]]=0,"N/A",IF(ISBLANK(Table3[[#This Row],[Tax Parcel ID]]), "N/A",LEFT(Table3[[#This Row],[Tax Parcel ID]], SEARCH("-", Table3[[#This Row],[Tax Parcel ID]], 1)-1)))</f>
        <v>1106</v>
      </c>
      <c r="S4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4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2.011</v>
      </c>
      <c r="U4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http://njparcels.com/property/1106/92/2.011</v>
      </c>
    </row>
    <row r="42" spans="1:21" x14ac:dyDescent="0.2">
      <c r="A42">
        <v>42</v>
      </c>
      <c r="B42" s="2" t="s">
        <v>307</v>
      </c>
      <c r="C42" s="2" t="s">
        <v>73</v>
      </c>
      <c r="I42" s="2" t="s">
        <v>37</v>
      </c>
      <c r="J42" t="s">
        <v>15</v>
      </c>
      <c r="K42" t="s">
        <v>55</v>
      </c>
      <c r="L42">
        <v>0</v>
      </c>
      <c r="M42">
        <v>0.01</v>
      </c>
      <c r="N42" s="8" t="s">
        <v>309</v>
      </c>
      <c r="P42">
        <f>IF(Table3[[#This Row],[State]]="NJ", 1, 0)</f>
        <v>1</v>
      </c>
      <c r="Q42">
        <f>IF(Table3[[#This Row],[State]]="PA", 1, 0)</f>
        <v>0</v>
      </c>
      <c r="R42" t="str">
        <f>IF(Table3[[#This Row],[NJ]]=0,"N/A",IF(ISBLANK(Table3[[#This Row],[Tax Parcel ID]]), "N/A",LEFT(Table3[[#This Row],[Tax Parcel ID]], SEARCH("-", Table3[[#This Row],[Tax Parcel ID]], 1)-1)))</f>
        <v>1016</v>
      </c>
      <c r="S4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4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2.02</v>
      </c>
      <c r="U4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http://njparcels.com/property/1016/12/2.02</v>
      </c>
    </row>
    <row r="43" spans="1:21" x14ac:dyDescent="0.2">
      <c r="A43">
        <v>43</v>
      </c>
      <c r="B43" s="2" t="s">
        <v>77</v>
      </c>
      <c r="C43" s="2" t="s">
        <v>78</v>
      </c>
      <c r="I43" s="2" t="s">
        <v>80</v>
      </c>
      <c r="J43" t="s">
        <v>12</v>
      </c>
      <c r="K43" t="s">
        <v>98</v>
      </c>
      <c r="L43">
        <v>0.8</v>
      </c>
      <c r="M43">
        <v>0.98</v>
      </c>
      <c r="N43" s="4" t="s">
        <v>79</v>
      </c>
      <c r="P43">
        <f>IF(Table3[[#This Row],[State]]="NJ", 1, 0)</f>
        <v>0</v>
      </c>
      <c r="Q43">
        <f>IF(Table3[[#This Row],[State]]="PA", 1, 0)</f>
        <v>1</v>
      </c>
      <c r="R43" t="str">
        <f>IF(Table3[[#This Row],[NJ]]=0,"N/A",IF(ISBLANK(Table3[[#This Row],[Tax Parcel ID]]), "N/A",LEFT(Table3[[#This Row],[Tax Parcel ID]], SEARCH("-", Table3[[#This Row],[Tax Parcel ID]], 1)-1)))</f>
        <v>N/A</v>
      </c>
      <c r="S4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4" spans="1:21" ht="45" x14ac:dyDescent="0.2">
      <c r="A44">
        <v>44</v>
      </c>
      <c r="B44" s="2" t="s">
        <v>81</v>
      </c>
      <c r="C44" s="2" t="s">
        <v>82</v>
      </c>
      <c r="D44" s="2" t="s">
        <v>83</v>
      </c>
      <c r="E44" s="2" t="s">
        <v>84</v>
      </c>
      <c r="I44" s="2" t="s">
        <v>80</v>
      </c>
      <c r="J44" t="s">
        <v>12</v>
      </c>
      <c r="K44" t="s">
        <v>98</v>
      </c>
      <c r="L44">
        <v>0</v>
      </c>
      <c r="M44">
        <v>0.44</v>
      </c>
      <c r="N44" s="4" t="s">
        <v>85</v>
      </c>
      <c r="P44">
        <f>IF(Table3[[#This Row],[State]]="NJ", 1, 0)</f>
        <v>0</v>
      </c>
      <c r="Q44">
        <f>IF(Table3[[#This Row],[State]]="PA", 1, 0)</f>
        <v>1</v>
      </c>
      <c r="R44" t="str">
        <f>IF(Table3[[#This Row],[NJ]]=0,"N/A",IF(ISBLANK(Table3[[#This Row],[Tax Parcel ID]]), "N/A",LEFT(Table3[[#This Row],[Tax Parcel ID]], SEARCH("-", Table3[[#This Row],[Tax Parcel ID]], 1)-1)))</f>
        <v>N/A</v>
      </c>
      <c r="S4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5" spans="1:21" x14ac:dyDescent="0.2">
      <c r="A45">
        <v>45</v>
      </c>
      <c r="B45" s="2" t="s">
        <v>86</v>
      </c>
      <c r="I45" s="2" t="s">
        <v>87</v>
      </c>
      <c r="J45" t="s">
        <v>12</v>
      </c>
      <c r="K45" t="s">
        <v>98</v>
      </c>
      <c r="L45">
        <v>0.69</v>
      </c>
      <c r="M45">
        <v>1.06</v>
      </c>
      <c r="N45" s="4" t="s">
        <v>88</v>
      </c>
      <c r="P45">
        <f>IF(Table3[[#This Row],[State]]="NJ", 1, 0)</f>
        <v>0</v>
      </c>
      <c r="Q45">
        <f>IF(Table3[[#This Row],[State]]="PA", 1, 0)</f>
        <v>1</v>
      </c>
      <c r="R45" t="str">
        <f>IF(Table3[[#This Row],[NJ]]=0,"N/A",IF(ISBLANK(Table3[[#This Row],[Tax Parcel ID]]), "N/A",LEFT(Table3[[#This Row],[Tax Parcel ID]], SEARCH("-", Table3[[#This Row],[Tax Parcel ID]], 1)-1)))</f>
        <v>N/A</v>
      </c>
      <c r="S4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6" spans="1:21" ht="45" x14ac:dyDescent="0.2">
      <c r="A46">
        <v>46</v>
      </c>
      <c r="B46" s="2" t="s">
        <v>89</v>
      </c>
      <c r="C46" s="2" t="s">
        <v>84</v>
      </c>
      <c r="I46" s="2" t="s">
        <v>80</v>
      </c>
      <c r="J46" t="s">
        <v>12</v>
      </c>
      <c r="K46" t="s">
        <v>98</v>
      </c>
      <c r="L46">
        <v>0.38</v>
      </c>
      <c r="M46">
        <v>1.1000000000000001</v>
      </c>
      <c r="N46" s="4" t="s">
        <v>90</v>
      </c>
      <c r="P46">
        <f>IF(Table3[[#This Row],[State]]="NJ", 1, 0)</f>
        <v>0</v>
      </c>
      <c r="Q46">
        <f>IF(Table3[[#This Row],[State]]="PA", 1, 0)</f>
        <v>1</v>
      </c>
      <c r="R46" t="str">
        <f>IF(Table3[[#This Row],[NJ]]=0,"N/A",IF(ISBLANK(Table3[[#This Row],[Tax Parcel ID]]), "N/A",LEFT(Table3[[#This Row],[Tax Parcel ID]], SEARCH("-", Table3[[#This Row],[Tax Parcel ID]], 1)-1)))</f>
        <v>N/A</v>
      </c>
      <c r="S4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7" spans="1:21" x14ac:dyDescent="0.2">
      <c r="A47">
        <v>47</v>
      </c>
      <c r="B47" s="2" t="s">
        <v>91</v>
      </c>
      <c r="I47" s="2" t="s">
        <v>92</v>
      </c>
      <c r="J47" t="s">
        <v>12</v>
      </c>
      <c r="K47" t="s">
        <v>98</v>
      </c>
      <c r="L47">
        <v>0.59</v>
      </c>
      <c r="M47">
        <v>1.06</v>
      </c>
      <c r="N47" s="4" t="s">
        <v>93</v>
      </c>
      <c r="P47">
        <f>IF(Table3[[#This Row],[State]]="NJ", 1, 0)</f>
        <v>0</v>
      </c>
      <c r="Q47">
        <f>IF(Table3[[#This Row],[State]]="PA", 1, 0)</f>
        <v>1</v>
      </c>
      <c r="R47" t="str">
        <f>IF(Table3[[#This Row],[NJ]]=0,"N/A",IF(ISBLANK(Table3[[#This Row],[Tax Parcel ID]]), "N/A",LEFT(Table3[[#This Row],[Tax Parcel ID]], SEARCH("-", Table3[[#This Row],[Tax Parcel ID]], 1)-1)))</f>
        <v>N/A</v>
      </c>
      <c r="S4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8" spans="1:21" ht="30" x14ac:dyDescent="0.2">
      <c r="A48">
        <v>48</v>
      </c>
      <c r="B48" s="2" t="s">
        <v>94</v>
      </c>
      <c r="C48" s="2" t="s">
        <v>95</v>
      </c>
      <c r="I48" s="2" t="s">
        <v>96</v>
      </c>
      <c r="J48" t="s">
        <v>12</v>
      </c>
      <c r="K48" t="s">
        <v>98</v>
      </c>
      <c r="L48">
        <v>0.98</v>
      </c>
      <c r="M48">
        <v>1.45</v>
      </c>
      <c r="N48" s="4" t="s">
        <v>97</v>
      </c>
      <c r="P48">
        <f>IF(Table3[[#This Row],[State]]="NJ", 1, 0)</f>
        <v>0</v>
      </c>
      <c r="Q48">
        <f>IF(Table3[[#This Row],[State]]="PA", 1, 0)</f>
        <v>1</v>
      </c>
      <c r="R48" t="str">
        <f>IF(Table3[[#This Row],[NJ]]=0,"N/A",IF(ISBLANK(Table3[[#This Row],[Tax Parcel ID]]), "N/A",LEFT(Table3[[#This Row],[Tax Parcel ID]], SEARCH("-", Table3[[#This Row],[Tax Parcel ID]], 1)-1)))</f>
        <v>N/A</v>
      </c>
      <c r="S4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9" spans="1:21" x14ac:dyDescent="0.2">
      <c r="A49">
        <v>49</v>
      </c>
      <c r="B49" s="2" t="s">
        <v>99</v>
      </c>
      <c r="I49" s="2" t="s">
        <v>80</v>
      </c>
      <c r="J49" t="s">
        <v>12</v>
      </c>
      <c r="K49" t="s">
        <v>98</v>
      </c>
      <c r="L49">
        <v>3.37</v>
      </c>
      <c r="M49">
        <v>5.33</v>
      </c>
      <c r="N49" s="4" t="s">
        <v>100</v>
      </c>
      <c r="P49">
        <f>IF(Table3[[#This Row],[State]]="NJ", 1, 0)</f>
        <v>0</v>
      </c>
      <c r="Q49">
        <f>IF(Table3[[#This Row],[State]]="PA", 1, 0)</f>
        <v>1</v>
      </c>
      <c r="R49" t="str">
        <f>IF(Table3[[#This Row],[NJ]]=0,"N/A",IF(ISBLANK(Table3[[#This Row],[Tax Parcel ID]]), "N/A",LEFT(Table3[[#This Row],[Tax Parcel ID]], SEARCH("-", Table3[[#This Row],[Tax Parcel ID]], 1)-1)))</f>
        <v>N/A</v>
      </c>
      <c r="S4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0" spans="1:21" ht="30" x14ac:dyDescent="0.2">
      <c r="A50">
        <v>50</v>
      </c>
      <c r="B50" s="2" t="s">
        <v>101</v>
      </c>
      <c r="I50" s="2" t="s">
        <v>102</v>
      </c>
      <c r="J50" t="s">
        <v>12</v>
      </c>
      <c r="K50" t="s">
        <v>103</v>
      </c>
      <c r="L50">
        <v>0.02</v>
      </c>
      <c r="M50">
        <v>0</v>
      </c>
      <c r="N50" s="4" t="s">
        <v>104</v>
      </c>
      <c r="P50">
        <f>IF(Table3[[#This Row],[State]]="NJ", 1, 0)</f>
        <v>0</v>
      </c>
      <c r="Q50">
        <f>IF(Table3[[#This Row],[State]]="PA", 1, 0)</f>
        <v>1</v>
      </c>
      <c r="R50" t="str">
        <f>IF(Table3[[#This Row],[NJ]]=0,"N/A",IF(ISBLANK(Table3[[#This Row],[Tax Parcel ID]]), "N/A",LEFT(Table3[[#This Row],[Tax Parcel ID]], SEARCH("-", Table3[[#This Row],[Tax Parcel ID]], 1)-1)))</f>
        <v>N/A</v>
      </c>
      <c r="S5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1" spans="1:21" x14ac:dyDescent="0.2">
      <c r="A51">
        <v>51</v>
      </c>
      <c r="B51" s="2" t="s">
        <v>105</v>
      </c>
      <c r="I51" s="2" t="s">
        <v>96</v>
      </c>
      <c r="J51" t="s">
        <v>12</v>
      </c>
      <c r="K51" t="s">
        <v>98</v>
      </c>
      <c r="L51">
        <v>2.87</v>
      </c>
      <c r="M51">
        <v>4.43</v>
      </c>
      <c r="N51" s="4" t="s">
        <v>106</v>
      </c>
      <c r="P51">
        <f>IF(Table3[[#This Row],[State]]="NJ", 1, 0)</f>
        <v>0</v>
      </c>
      <c r="Q51">
        <f>IF(Table3[[#This Row],[State]]="PA", 1, 0)</f>
        <v>1</v>
      </c>
      <c r="R51" t="str">
        <f>IF(Table3[[#This Row],[NJ]]=0,"N/A",IF(ISBLANK(Table3[[#This Row],[Tax Parcel ID]]), "N/A",LEFT(Table3[[#This Row],[Tax Parcel ID]], SEARCH("-", Table3[[#This Row],[Tax Parcel ID]], 1)-1)))</f>
        <v>N/A</v>
      </c>
      <c r="S5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2" spans="1:21" x14ac:dyDescent="0.2">
      <c r="A52">
        <v>52</v>
      </c>
      <c r="B52" s="2" t="s">
        <v>105</v>
      </c>
      <c r="I52" s="2" t="s">
        <v>96</v>
      </c>
      <c r="J52" t="s">
        <v>12</v>
      </c>
      <c r="K52" t="s">
        <v>98</v>
      </c>
      <c r="L52">
        <v>0.18</v>
      </c>
      <c r="M52">
        <v>0.14000000000000001</v>
      </c>
      <c r="N52" s="4" t="s">
        <v>107</v>
      </c>
      <c r="P52">
        <f>IF(Table3[[#This Row],[State]]="NJ", 1, 0)</f>
        <v>0</v>
      </c>
      <c r="Q52">
        <f>IF(Table3[[#This Row],[State]]="PA", 1, 0)</f>
        <v>1</v>
      </c>
      <c r="R52" t="str">
        <f>IF(Table3[[#This Row],[NJ]]=0,"N/A",IF(ISBLANK(Table3[[#This Row],[Tax Parcel ID]]), "N/A",LEFT(Table3[[#This Row],[Tax Parcel ID]], SEARCH("-", Table3[[#This Row],[Tax Parcel ID]], 1)-1)))</f>
        <v>N/A</v>
      </c>
      <c r="S5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3" spans="1:21" ht="60" x14ac:dyDescent="0.2">
      <c r="A53">
        <v>53</v>
      </c>
      <c r="B53" s="2" t="s">
        <v>108</v>
      </c>
      <c r="C53" s="2" t="s">
        <v>109</v>
      </c>
      <c r="D53" s="2" t="s">
        <v>110</v>
      </c>
      <c r="E53" s="2" t="s">
        <v>111</v>
      </c>
      <c r="I53" s="2" t="s">
        <v>87</v>
      </c>
      <c r="J53" t="s">
        <v>12</v>
      </c>
      <c r="K53" t="s">
        <v>98</v>
      </c>
      <c r="L53">
        <v>0.68</v>
      </c>
      <c r="M53">
        <v>0.47</v>
      </c>
      <c r="N53" s="4" t="s">
        <v>112</v>
      </c>
      <c r="P53">
        <f>IF(Table3[[#This Row],[State]]="NJ", 1, 0)</f>
        <v>0</v>
      </c>
      <c r="Q53">
        <f>IF(Table3[[#This Row],[State]]="PA", 1, 0)</f>
        <v>1</v>
      </c>
      <c r="R53" t="str">
        <f>IF(Table3[[#This Row],[NJ]]=0,"N/A",IF(ISBLANK(Table3[[#This Row],[Tax Parcel ID]]), "N/A",LEFT(Table3[[#This Row],[Tax Parcel ID]], SEARCH("-", Table3[[#This Row],[Tax Parcel ID]], 1)-1)))</f>
        <v>N/A</v>
      </c>
      <c r="S5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4" spans="1:21" ht="60" x14ac:dyDescent="0.2">
      <c r="A54">
        <v>54</v>
      </c>
      <c r="B54" s="2" t="s">
        <v>108</v>
      </c>
      <c r="C54" s="2" t="s">
        <v>109</v>
      </c>
      <c r="D54" s="2" t="s">
        <v>110</v>
      </c>
      <c r="E54" s="2" t="s">
        <v>111</v>
      </c>
      <c r="I54" s="2" t="s">
        <v>87</v>
      </c>
      <c r="J54" t="s">
        <v>12</v>
      </c>
      <c r="K54" t="s">
        <v>98</v>
      </c>
      <c r="L54">
        <v>0.05</v>
      </c>
      <c r="M54">
        <v>0.03</v>
      </c>
      <c r="N54" s="4" t="s">
        <v>113</v>
      </c>
      <c r="P54">
        <f>IF(Table3[[#This Row],[State]]="NJ", 1, 0)</f>
        <v>0</v>
      </c>
      <c r="Q54">
        <f>IF(Table3[[#This Row],[State]]="PA", 1, 0)</f>
        <v>1</v>
      </c>
      <c r="R54" t="str">
        <f>IF(Table3[[#This Row],[NJ]]=0,"N/A",IF(ISBLANK(Table3[[#This Row],[Tax Parcel ID]]), "N/A",LEFT(Table3[[#This Row],[Tax Parcel ID]], SEARCH("-", Table3[[#This Row],[Tax Parcel ID]], 1)-1)))</f>
        <v>N/A</v>
      </c>
      <c r="S5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5" spans="1:21" x14ac:dyDescent="0.2">
      <c r="A55">
        <v>55</v>
      </c>
      <c r="B55" s="2" t="s">
        <v>114</v>
      </c>
      <c r="I55" s="2" t="s">
        <v>87</v>
      </c>
      <c r="J55" t="s">
        <v>12</v>
      </c>
      <c r="K55" t="s">
        <v>98</v>
      </c>
      <c r="L55">
        <v>2.2599999999999998</v>
      </c>
      <c r="M55">
        <v>3.47</v>
      </c>
      <c r="N55" s="4" t="s">
        <v>115</v>
      </c>
      <c r="P55">
        <f>IF(Table3[[#This Row],[State]]="NJ", 1, 0)</f>
        <v>0</v>
      </c>
      <c r="Q55">
        <f>IF(Table3[[#This Row],[State]]="PA", 1, 0)</f>
        <v>1</v>
      </c>
      <c r="R55" t="str">
        <f>IF(Table3[[#This Row],[NJ]]=0,"N/A",IF(ISBLANK(Table3[[#This Row],[Tax Parcel ID]]), "N/A",LEFT(Table3[[#This Row],[Tax Parcel ID]], SEARCH("-", Table3[[#This Row],[Tax Parcel ID]], 1)-1)))</f>
        <v>N/A</v>
      </c>
      <c r="S5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6" spans="1:21" x14ac:dyDescent="0.2">
      <c r="A56">
        <v>56</v>
      </c>
      <c r="B56" s="2" t="s">
        <v>116</v>
      </c>
      <c r="C56" s="2" t="s">
        <v>117</v>
      </c>
      <c r="I56" s="2" t="s">
        <v>118</v>
      </c>
      <c r="J56" t="s">
        <v>12</v>
      </c>
      <c r="K56" t="s">
        <v>98</v>
      </c>
      <c r="L56">
        <v>1.36</v>
      </c>
      <c r="M56">
        <v>1.54</v>
      </c>
      <c r="N56" s="4" t="s">
        <v>119</v>
      </c>
      <c r="P56">
        <f>IF(Table3[[#This Row],[State]]="NJ", 1, 0)</f>
        <v>0</v>
      </c>
      <c r="Q56">
        <f>IF(Table3[[#This Row],[State]]="PA", 1, 0)</f>
        <v>1</v>
      </c>
      <c r="R56" t="str">
        <f>IF(Table3[[#This Row],[NJ]]=0,"N/A",IF(ISBLANK(Table3[[#This Row],[Tax Parcel ID]]), "N/A",LEFT(Table3[[#This Row],[Tax Parcel ID]], SEARCH("-", Table3[[#This Row],[Tax Parcel ID]], 1)-1)))</f>
        <v>N/A</v>
      </c>
      <c r="S5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7" spans="1:21" ht="45" x14ac:dyDescent="0.2">
      <c r="A57">
        <v>57</v>
      </c>
      <c r="B57" s="2" t="s">
        <v>120</v>
      </c>
      <c r="C57" s="2" t="s">
        <v>121</v>
      </c>
      <c r="D57" s="2" t="s">
        <v>111</v>
      </c>
      <c r="I57" s="2" t="s">
        <v>87</v>
      </c>
      <c r="J57" t="s">
        <v>12</v>
      </c>
      <c r="K57" t="s">
        <v>98</v>
      </c>
      <c r="L57">
        <v>1.53</v>
      </c>
      <c r="M57">
        <v>3.03</v>
      </c>
      <c r="N57" s="4" t="s">
        <v>122</v>
      </c>
      <c r="P57">
        <f>IF(Table3[[#This Row],[State]]="NJ", 1, 0)</f>
        <v>0</v>
      </c>
      <c r="Q57">
        <f>IF(Table3[[#This Row],[State]]="PA", 1, 0)</f>
        <v>1</v>
      </c>
      <c r="R57" t="str">
        <f>IF(Table3[[#This Row],[NJ]]=0,"N/A",IF(ISBLANK(Table3[[#This Row],[Tax Parcel ID]]), "N/A",LEFT(Table3[[#This Row],[Tax Parcel ID]], SEARCH("-", Table3[[#This Row],[Tax Parcel ID]], 1)-1)))</f>
        <v>N/A</v>
      </c>
      <c r="S5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8" spans="1:21" ht="30" x14ac:dyDescent="0.2">
      <c r="A58">
        <v>58</v>
      </c>
      <c r="B58" s="2" t="s">
        <v>123</v>
      </c>
      <c r="C58" s="2" t="s">
        <v>124</v>
      </c>
      <c r="D58" s="2" t="s">
        <v>125</v>
      </c>
      <c r="I58" s="2" t="s">
        <v>118</v>
      </c>
      <c r="J58" t="s">
        <v>12</v>
      </c>
      <c r="K58" t="s">
        <v>98</v>
      </c>
      <c r="L58">
        <v>2.88</v>
      </c>
      <c r="M58">
        <v>3.8</v>
      </c>
      <c r="N58" s="3" t="s">
        <v>126</v>
      </c>
      <c r="P58">
        <f>IF(Table3[[#This Row],[State]]="NJ", 1, 0)</f>
        <v>0</v>
      </c>
      <c r="Q58">
        <f>IF(Table3[[#This Row],[State]]="PA", 1, 0)</f>
        <v>1</v>
      </c>
      <c r="R58" t="str">
        <f>IF(Table3[[#This Row],[NJ]]=0,"N/A",IF(ISBLANK(Table3[[#This Row],[Tax Parcel ID]]), "N/A",LEFT(Table3[[#This Row],[Tax Parcel ID]], SEARCH("-", Table3[[#This Row],[Tax Parcel ID]], 1)-1)))</f>
        <v>N/A</v>
      </c>
      <c r="S5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9" spans="1:21" x14ac:dyDescent="0.2">
      <c r="A59">
        <v>59</v>
      </c>
      <c r="B59" s="2" t="s">
        <v>20</v>
      </c>
      <c r="I59" s="2" t="s">
        <v>40</v>
      </c>
      <c r="J59" t="s">
        <v>12</v>
      </c>
      <c r="K59" t="s">
        <v>16</v>
      </c>
      <c r="L59">
        <v>1.91</v>
      </c>
      <c r="M59">
        <v>3.12</v>
      </c>
      <c r="N59" s="3" t="s">
        <v>131</v>
      </c>
      <c r="P59">
        <f>IF(Table3[[#This Row],[State]]="NJ", 1, 0)</f>
        <v>0</v>
      </c>
      <c r="Q59">
        <f>IF(Table3[[#This Row],[State]]="PA", 1, 0)</f>
        <v>1</v>
      </c>
      <c r="R59" t="str">
        <f>IF(Table3[[#This Row],[NJ]]=0,"N/A",IF(ISBLANK(Table3[[#This Row],[Tax Parcel ID]]), "N/A",LEFT(Table3[[#This Row],[Tax Parcel ID]], SEARCH("-", Table3[[#This Row],[Tax Parcel ID]], 1)-1)))</f>
        <v>N/A</v>
      </c>
      <c r="S5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0" spans="1:21" ht="30" x14ac:dyDescent="0.2">
      <c r="A60">
        <v>60</v>
      </c>
      <c r="B60" s="2" t="s">
        <v>136</v>
      </c>
      <c r="C60" s="2" t="s">
        <v>137</v>
      </c>
      <c r="I60" s="2" t="s">
        <v>40</v>
      </c>
      <c r="J60" t="s">
        <v>12</v>
      </c>
      <c r="K60" t="s">
        <v>16</v>
      </c>
      <c r="L60">
        <v>1.29</v>
      </c>
      <c r="M60">
        <v>2.38</v>
      </c>
      <c r="N60" s="3" t="s">
        <v>138</v>
      </c>
      <c r="P60">
        <f>IF(Table3[[#This Row],[State]]="NJ", 1, 0)</f>
        <v>0</v>
      </c>
      <c r="Q60">
        <f>IF(Table3[[#This Row],[State]]="PA", 1, 0)</f>
        <v>1</v>
      </c>
      <c r="R60" t="str">
        <f>IF(Table3[[#This Row],[NJ]]=0,"N/A",IF(ISBLANK(Table3[[#This Row],[Tax Parcel ID]]), "N/A",LEFT(Table3[[#This Row],[Tax Parcel ID]], SEARCH("-", Table3[[#This Row],[Tax Parcel ID]], 1)-1)))</f>
        <v>N/A</v>
      </c>
      <c r="S6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1" spans="1:21" x14ac:dyDescent="0.2">
      <c r="A61">
        <v>61</v>
      </c>
      <c r="B61" s="2" t="s">
        <v>146</v>
      </c>
      <c r="C61" s="2" t="s">
        <v>147</v>
      </c>
      <c r="I61" s="2" t="s">
        <v>32</v>
      </c>
      <c r="J61" t="s">
        <v>12</v>
      </c>
      <c r="K61" t="s">
        <v>16</v>
      </c>
      <c r="L61">
        <v>0.28999999999999998</v>
      </c>
      <c r="M61">
        <v>0.2</v>
      </c>
      <c r="N61" s="3" t="s">
        <v>148</v>
      </c>
      <c r="P61">
        <f>IF(Table3[[#This Row],[State]]="NJ", 1, 0)</f>
        <v>0</v>
      </c>
      <c r="Q61">
        <f>IF(Table3[[#This Row],[State]]="PA", 1, 0)</f>
        <v>1</v>
      </c>
      <c r="R61" t="str">
        <f>IF(Table3[[#This Row],[NJ]]=0,"N/A",IF(ISBLANK(Table3[[#This Row],[Tax Parcel ID]]), "N/A",LEFT(Table3[[#This Row],[Tax Parcel ID]], SEARCH("-", Table3[[#This Row],[Tax Parcel ID]], 1)-1)))</f>
        <v>N/A</v>
      </c>
      <c r="S6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2" spans="1:21" x14ac:dyDescent="0.2">
      <c r="A62">
        <v>62</v>
      </c>
      <c r="B62" s="2" t="s">
        <v>150</v>
      </c>
      <c r="C62" s="2" t="s">
        <v>151</v>
      </c>
      <c r="D62" s="2" t="s">
        <v>152</v>
      </c>
      <c r="I62" s="2" t="s">
        <v>18</v>
      </c>
      <c r="J62" t="s">
        <v>12</v>
      </c>
      <c r="K62" t="s">
        <v>17</v>
      </c>
      <c r="L62">
        <v>0.89</v>
      </c>
      <c r="M62">
        <v>1.08</v>
      </c>
      <c r="N62" s="3" t="s">
        <v>153</v>
      </c>
      <c r="P62">
        <f>IF(Table3[[#This Row],[State]]="NJ", 1, 0)</f>
        <v>0</v>
      </c>
      <c r="Q62">
        <f>IF(Table3[[#This Row],[State]]="PA", 1, 0)</f>
        <v>1</v>
      </c>
      <c r="R62" t="str">
        <f>IF(Table3[[#This Row],[NJ]]=0,"N/A",IF(ISBLANK(Table3[[#This Row],[Tax Parcel ID]]), "N/A",LEFT(Table3[[#This Row],[Tax Parcel ID]], SEARCH("-", Table3[[#This Row],[Tax Parcel ID]], 1)-1)))</f>
        <v>N/A</v>
      </c>
      <c r="S6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3" spans="1:21" x14ac:dyDescent="0.2">
      <c r="A63">
        <v>63</v>
      </c>
      <c r="B63" s="2" t="s">
        <v>151</v>
      </c>
      <c r="I63" s="2" t="s">
        <v>18</v>
      </c>
      <c r="J63" t="s">
        <v>12</v>
      </c>
      <c r="K63" t="s">
        <v>17</v>
      </c>
      <c r="L63">
        <v>0.02</v>
      </c>
      <c r="M63">
        <v>0.02</v>
      </c>
      <c r="N63" s="3" t="s">
        <v>154</v>
      </c>
      <c r="P63">
        <f>IF(Table3[[#This Row],[State]]="NJ", 1, 0)</f>
        <v>0</v>
      </c>
      <c r="Q63">
        <f>IF(Table3[[#This Row],[State]]="PA", 1, 0)</f>
        <v>1</v>
      </c>
      <c r="R63" t="str">
        <f>IF(Table3[[#This Row],[NJ]]=0,"N/A",IF(ISBLANK(Table3[[#This Row],[Tax Parcel ID]]), "N/A",LEFT(Table3[[#This Row],[Tax Parcel ID]], SEARCH("-", Table3[[#This Row],[Tax Parcel ID]], 1)-1)))</f>
        <v>N/A</v>
      </c>
      <c r="S6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4" spans="1:21" ht="30" x14ac:dyDescent="0.2">
      <c r="A64">
        <v>64</v>
      </c>
      <c r="B64" s="2" t="s">
        <v>155</v>
      </c>
      <c r="D64" s="2" t="s">
        <v>156</v>
      </c>
      <c r="E64" s="2" t="s">
        <v>157</v>
      </c>
      <c r="I64" s="2" t="s">
        <v>158</v>
      </c>
      <c r="J64" t="s">
        <v>12</v>
      </c>
      <c r="K64" t="s">
        <v>17</v>
      </c>
      <c r="L64">
        <v>0.31</v>
      </c>
      <c r="M64">
        <v>0.25</v>
      </c>
      <c r="N64" s="3" t="s">
        <v>159</v>
      </c>
      <c r="P64">
        <f>IF(Table3[[#This Row],[State]]="NJ", 1, 0)</f>
        <v>0</v>
      </c>
      <c r="Q64">
        <f>IF(Table3[[#This Row],[State]]="PA", 1, 0)</f>
        <v>1</v>
      </c>
      <c r="R64" t="str">
        <f>IF(Table3[[#This Row],[NJ]]=0,"N/A",IF(ISBLANK(Table3[[#This Row],[Tax Parcel ID]]), "N/A",LEFT(Table3[[#This Row],[Tax Parcel ID]], SEARCH("-", Table3[[#This Row],[Tax Parcel ID]], 1)-1)))</f>
        <v>N/A</v>
      </c>
      <c r="S6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5" spans="1:21" x14ac:dyDescent="0.2">
      <c r="A65">
        <v>65</v>
      </c>
      <c r="B65" s="2" t="s">
        <v>160</v>
      </c>
      <c r="I65" s="2" t="s">
        <v>40</v>
      </c>
      <c r="J65" t="s">
        <v>12</v>
      </c>
      <c r="K65" t="s">
        <v>16</v>
      </c>
      <c r="L65">
        <v>0.43</v>
      </c>
      <c r="M65">
        <v>0.43</v>
      </c>
      <c r="N65" s="3" t="s">
        <v>161</v>
      </c>
      <c r="P65">
        <f>IF(Table3[[#This Row],[State]]="NJ", 1, 0)</f>
        <v>0</v>
      </c>
      <c r="Q65">
        <f>IF(Table3[[#This Row],[State]]="PA", 1, 0)</f>
        <v>1</v>
      </c>
      <c r="R65" t="str">
        <f>IF(Table3[[#This Row],[NJ]]=0,"N/A",IF(ISBLANK(Table3[[#This Row],[Tax Parcel ID]]), "N/A",LEFT(Table3[[#This Row],[Tax Parcel ID]], SEARCH("-", Table3[[#This Row],[Tax Parcel ID]], 1)-1)))</f>
        <v>N/A</v>
      </c>
      <c r="S6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6" spans="1:21" ht="30" x14ac:dyDescent="0.2">
      <c r="A66">
        <v>66</v>
      </c>
      <c r="B66" s="2" t="s">
        <v>162</v>
      </c>
      <c r="C66" s="2" t="s">
        <v>163</v>
      </c>
      <c r="I66" s="2" t="s">
        <v>40</v>
      </c>
      <c r="J66" t="s">
        <v>12</v>
      </c>
      <c r="K66" t="s">
        <v>16</v>
      </c>
      <c r="L66">
        <v>0.02</v>
      </c>
      <c r="M66">
        <v>0.01</v>
      </c>
      <c r="N66" s="3" t="s">
        <v>164</v>
      </c>
      <c r="P66">
        <f>IF(Table3[[#This Row],[State]]="NJ", 1, 0)</f>
        <v>0</v>
      </c>
      <c r="Q66">
        <f>IF(Table3[[#This Row],[State]]="PA", 1, 0)</f>
        <v>1</v>
      </c>
      <c r="R66" t="str">
        <f>IF(Table3[[#This Row],[NJ]]=0,"N/A",IF(ISBLANK(Table3[[#This Row],[Tax Parcel ID]]), "N/A",LEFT(Table3[[#This Row],[Tax Parcel ID]], SEARCH("-", Table3[[#This Row],[Tax Parcel ID]], 1)-1)))</f>
        <v>N/A</v>
      </c>
      <c r="S6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7" spans="1:21" x14ac:dyDescent="0.2">
      <c r="A67">
        <v>67</v>
      </c>
      <c r="B67" s="2" t="s">
        <v>168</v>
      </c>
      <c r="I67" s="2" t="s">
        <v>96</v>
      </c>
      <c r="J67" t="s">
        <v>12</v>
      </c>
      <c r="K67" t="s">
        <v>98</v>
      </c>
      <c r="L67">
        <v>0.06</v>
      </c>
      <c r="N67" t="s">
        <v>169</v>
      </c>
      <c r="P67">
        <f>IF(Table3[[#This Row],[State]]="NJ", 1, 0)</f>
        <v>0</v>
      </c>
      <c r="Q67">
        <f>IF(Table3[[#This Row],[State]]="PA", 1, 0)</f>
        <v>1</v>
      </c>
      <c r="R67" t="str">
        <f>IF(Table3[[#This Row],[NJ]]=0,"N/A",IF(ISBLANK(Table3[[#This Row],[Tax Parcel ID]]), "N/A",LEFT(Table3[[#This Row],[Tax Parcel ID]], SEARCH("-", Table3[[#This Row],[Tax Parcel ID]], 1)-1)))</f>
        <v>N/A</v>
      </c>
      <c r="S6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8" spans="1:21" x14ac:dyDescent="0.2">
      <c r="A68">
        <v>68</v>
      </c>
      <c r="B68" s="2" t="s">
        <v>168</v>
      </c>
      <c r="I68" s="2" t="s">
        <v>96</v>
      </c>
      <c r="J68" t="s">
        <v>12</v>
      </c>
      <c r="K68" t="s">
        <v>98</v>
      </c>
      <c r="L68">
        <v>0.05</v>
      </c>
      <c r="N68" t="s">
        <v>170</v>
      </c>
      <c r="P68">
        <f>IF(Table3[[#This Row],[State]]="NJ", 1, 0)</f>
        <v>0</v>
      </c>
      <c r="Q68">
        <f>IF(Table3[[#This Row],[State]]="PA", 1, 0)</f>
        <v>1</v>
      </c>
      <c r="R68" t="str">
        <f>IF(Table3[[#This Row],[NJ]]=0,"N/A",IF(ISBLANK(Table3[[#This Row],[Tax Parcel ID]]), "N/A",LEFT(Table3[[#This Row],[Tax Parcel ID]], SEARCH("-", Table3[[#This Row],[Tax Parcel ID]], 1)-1)))</f>
        <v>N/A</v>
      </c>
      <c r="S6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9" spans="1:21" ht="30" x14ac:dyDescent="0.2">
      <c r="A69">
        <v>69</v>
      </c>
      <c r="B69" s="2" t="s">
        <v>171</v>
      </c>
      <c r="C69" s="2" t="s">
        <v>172</v>
      </c>
      <c r="D69" s="2" t="s">
        <v>173</v>
      </c>
      <c r="I69" s="2" t="s">
        <v>87</v>
      </c>
      <c r="J69" t="s">
        <v>12</v>
      </c>
      <c r="K69" t="s">
        <v>98</v>
      </c>
      <c r="L69">
        <v>0.13</v>
      </c>
      <c r="M69">
        <v>0.86</v>
      </c>
      <c r="N69" s="3" t="s">
        <v>174</v>
      </c>
      <c r="P69">
        <f>IF(Table3[[#This Row],[State]]="NJ", 1, 0)</f>
        <v>0</v>
      </c>
      <c r="Q69">
        <f>IF(Table3[[#This Row],[State]]="PA", 1, 0)</f>
        <v>1</v>
      </c>
      <c r="R69" t="str">
        <f>IF(Table3[[#This Row],[NJ]]=0,"N/A",IF(ISBLANK(Table3[[#This Row],[Tax Parcel ID]]), "N/A",LEFT(Table3[[#This Row],[Tax Parcel ID]], SEARCH("-", Table3[[#This Row],[Tax Parcel ID]], 1)-1)))</f>
        <v>N/A</v>
      </c>
      <c r="S6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0" spans="1:21" x14ac:dyDescent="0.2">
      <c r="A70">
        <v>70</v>
      </c>
      <c r="B70" s="2" t="s">
        <v>175</v>
      </c>
      <c r="C70" s="2" t="s">
        <v>176</v>
      </c>
      <c r="D70" s="2" t="s">
        <v>82</v>
      </c>
      <c r="I70" s="2" t="s">
        <v>87</v>
      </c>
      <c r="J70" t="s">
        <v>12</v>
      </c>
      <c r="K70" t="s">
        <v>98</v>
      </c>
      <c r="L70">
        <v>0.98</v>
      </c>
      <c r="M70">
        <v>1.61</v>
      </c>
      <c r="N70" s="3" t="s">
        <v>177</v>
      </c>
      <c r="P70">
        <f>IF(Table3[[#This Row],[State]]="NJ", 1, 0)</f>
        <v>0</v>
      </c>
      <c r="Q70">
        <f>IF(Table3[[#This Row],[State]]="PA", 1, 0)</f>
        <v>1</v>
      </c>
      <c r="R70" t="str">
        <f>IF(Table3[[#This Row],[NJ]]=0,"N/A",IF(ISBLANK(Table3[[#This Row],[Tax Parcel ID]]), "N/A",LEFT(Table3[[#This Row],[Tax Parcel ID]], SEARCH("-", Table3[[#This Row],[Tax Parcel ID]], 1)-1)))</f>
        <v>N/A</v>
      </c>
      <c r="S7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1" spans="1:21" ht="30" x14ac:dyDescent="0.2">
      <c r="A71">
        <v>71</v>
      </c>
      <c r="B71" s="2" t="s">
        <v>178</v>
      </c>
      <c r="C71" s="2" t="s">
        <v>179</v>
      </c>
      <c r="D71" s="2" t="s">
        <v>180</v>
      </c>
      <c r="E71" s="2" t="s">
        <v>82</v>
      </c>
      <c r="I71" s="2" t="s">
        <v>180</v>
      </c>
      <c r="J71" t="s">
        <v>12</v>
      </c>
      <c r="K71" t="s">
        <v>98</v>
      </c>
      <c r="L71">
        <v>0.75</v>
      </c>
      <c r="M71">
        <v>1.01</v>
      </c>
      <c r="N71" s="3" t="s">
        <v>181</v>
      </c>
      <c r="P71">
        <f>IF(Table3[[#This Row],[State]]="NJ", 1, 0)</f>
        <v>0</v>
      </c>
      <c r="Q71">
        <f>IF(Table3[[#This Row],[State]]="PA", 1, 0)</f>
        <v>1</v>
      </c>
      <c r="R71" t="str">
        <f>IF(Table3[[#This Row],[NJ]]=0,"N/A",IF(ISBLANK(Table3[[#This Row],[Tax Parcel ID]]), "N/A",LEFT(Table3[[#This Row],[Tax Parcel ID]], SEARCH("-", Table3[[#This Row],[Tax Parcel ID]], 1)-1)))</f>
        <v>N/A</v>
      </c>
      <c r="S7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2" spans="1:21" ht="30" x14ac:dyDescent="0.2">
      <c r="A72">
        <v>72</v>
      </c>
      <c r="B72" s="2" t="s">
        <v>178</v>
      </c>
      <c r="C72" s="2" t="s">
        <v>179</v>
      </c>
      <c r="D72" s="2" t="s">
        <v>180</v>
      </c>
      <c r="E72" s="2" t="s">
        <v>82</v>
      </c>
      <c r="I72" s="2" t="s">
        <v>180</v>
      </c>
      <c r="J72" t="s">
        <v>12</v>
      </c>
      <c r="K72" t="s">
        <v>98</v>
      </c>
      <c r="L72">
        <v>0.43</v>
      </c>
      <c r="M72">
        <v>0.63</v>
      </c>
      <c r="N72" s="3" t="s">
        <v>182</v>
      </c>
      <c r="P72">
        <f>IF(Table3[[#This Row],[State]]="NJ", 1, 0)</f>
        <v>0</v>
      </c>
      <c r="Q72">
        <f>IF(Table3[[#This Row],[State]]="PA", 1, 0)</f>
        <v>1</v>
      </c>
      <c r="R72" t="str">
        <f>IF(Table3[[#This Row],[NJ]]=0,"N/A",IF(ISBLANK(Table3[[#This Row],[Tax Parcel ID]]), "N/A",LEFT(Table3[[#This Row],[Tax Parcel ID]], SEARCH("-", Table3[[#This Row],[Tax Parcel ID]], 1)-1)))</f>
        <v>N/A</v>
      </c>
      <c r="S7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3" spans="1:21" ht="30" x14ac:dyDescent="0.2">
      <c r="A73">
        <v>73</v>
      </c>
      <c r="B73" s="5" t="s">
        <v>178</v>
      </c>
      <c r="C73" s="5" t="s">
        <v>179</v>
      </c>
      <c r="D73" s="5" t="s">
        <v>180</v>
      </c>
      <c r="E73" s="5" t="s">
        <v>82</v>
      </c>
      <c r="F73" s="5"/>
      <c r="G73" s="5"/>
      <c r="H73" s="5"/>
      <c r="I73" s="5" t="s">
        <v>180</v>
      </c>
      <c r="J73" s="6" t="s">
        <v>12</v>
      </c>
      <c r="K73" s="6" t="s">
        <v>98</v>
      </c>
      <c r="L73" s="6">
        <v>0.66</v>
      </c>
      <c r="M73" s="6">
        <v>0.77</v>
      </c>
      <c r="N73" s="6" t="s">
        <v>183</v>
      </c>
      <c r="P73">
        <f>IF(Table3[[#This Row],[State]]="NJ", 1, 0)</f>
        <v>0</v>
      </c>
      <c r="Q73">
        <f>IF(Table3[[#This Row],[State]]="PA", 1, 0)</f>
        <v>1</v>
      </c>
      <c r="R73" t="str">
        <f>IF(Table3[[#This Row],[NJ]]=0,"N/A",IF(ISBLANK(Table3[[#This Row],[Tax Parcel ID]]), "N/A",LEFT(Table3[[#This Row],[Tax Parcel ID]], SEARCH("-", Table3[[#This Row],[Tax Parcel ID]], 1)-1)))</f>
        <v>N/A</v>
      </c>
      <c r="S7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4" spans="1:21" x14ac:dyDescent="0.2">
      <c r="A74">
        <v>74</v>
      </c>
      <c r="B74" s="2" t="s">
        <v>184</v>
      </c>
      <c r="C74" s="2" t="s">
        <v>185</v>
      </c>
      <c r="I74" s="2" t="s">
        <v>96</v>
      </c>
      <c r="J74" t="s">
        <v>12</v>
      </c>
      <c r="K74" t="s">
        <v>98</v>
      </c>
      <c r="L74">
        <v>0.31</v>
      </c>
      <c r="M74">
        <v>0.37</v>
      </c>
      <c r="N74" s="3" t="s">
        <v>186</v>
      </c>
      <c r="P74">
        <f>IF(Table3[[#This Row],[State]]="NJ", 1, 0)</f>
        <v>0</v>
      </c>
      <c r="Q74">
        <f>IF(Table3[[#This Row],[State]]="PA", 1, 0)</f>
        <v>1</v>
      </c>
      <c r="R74" t="str">
        <f>IF(Table3[[#This Row],[NJ]]=0,"N/A",IF(ISBLANK(Table3[[#This Row],[Tax Parcel ID]]), "N/A",LEFT(Table3[[#This Row],[Tax Parcel ID]], SEARCH("-", Table3[[#This Row],[Tax Parcel ID]], 1)-1)))</f>
        <v>N/A</v>
      </c>
      <c r="S7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5" spans="1:21" x14ac:dyDescent="0.2">
      <c r="A75">
        <v>75</v>
      </c>
      <c r="B75" s="2" t="s">
        <v>114</v>
      </c>
      <c r="I75" s="2" t="s">
        <v>87</v>
      </c>
      <c r="J75" t="s">
        <v>12</v>
      </c>
      <c r="K75" t="s">
        <v>98</v>
      </c>
      <c r="L75">
        <v>0.33</v>
      </c>
      <c r="M75">
        <v>0.68</v>
      </c>
      <c r="N75" s="4" t="s">
        <v>187</v>
      </c>
      <c r="P75">
        <f>IF(Table3[[#This Row],[State]]="NJ", 1, 0)</f>
        <v>0</v>
      </c>
      <c r="Q75">
        <f>IF(Table3[[#This Row],[State]]="PA", 1, 0)</f>
        <v>1</v>
      </c>
      <c r="R75" t="str">
        <f>IF(Table3[[#This Row],[NJ]]=0,"N/A",IF(ISBLANK(Table3[[#This Row],[Tax Parcel ID]]), "N/A",LEFT(Table3[[#This Row],[Tax Parcel ID]], SEARCH("-", Table3[[#This Row],[Tax Parcel ID]], 1)-1)))</f>
        <v>N/A</v>
      </c>
      <c r="S7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6" spans="1:21" ht="30" x14ac:dyDescent="0.2">
      <c r="A76">
        <v>76</v>
      </c>
      <c r="B76" s="2" t="s">
        <v>188</v>
      </c>
      <c r="C76" s="2" t="s">
        <v>189</v>
      </c>
      <c r="D76" s="2" t="s">
        <v>190</v>
      </c>
      <c r="E76" s="2" t="s">
        <v>191</v>
      </c>
      <c r="I76" s="2" t="s">
        <v>118</v>
      </c>
      <c r="J76" t="s">
        <v>12</v>
      </c>
      <c r="K76" t="s">
        <v>98</v>
      </c>
      <c r="L76">
        <v>0.32</v>
      </c>
      <c r="M76">
        <v>0.32</v>
      </c>
      <c r="N76" s="3" t="s">
        <v>192</v>
      </c>
      <c r="P76">
        <f>IF(Table3[[#This Row],[State]]="NJ", 1, 0)</f>
        <v>0</v>
      </c>
      <c r="Q76">
        <f>IF(Table3[[#This Row],[State]]="PA", 1, 0)</f>
        <v>1</v>
      </c>
      <c r="R76" t="str">
        <f>IF(Table3[[#This Row],[NJ]]=0,"N/A",IF(ISBLANK(Table3[[#This Row],[Tax Parcel ID]]), "N/A",LEFT(Table3[[#This Row],[Tax Parcel ID]], SEARCH("-", Table3[[#This Row],[Tax Parcel ID]], 1)-1)))</f>
        <v>N/A</v>
      </c>
      <c r="S7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7" spans="1:21" ht="30" x14ac:dyDescent="0.2">
      <c r="A77">
        <v>77</v>
      </c>
      <c r="B77" s="2" t="s">
        <v>193</v>
      </c>
      <c r="I77" s="2" t="s">
        <v>45</v>
      </c>
      <c r="J77" t="s">
        <v>15</v>
      </c>
      <c r="K77" t="s">
        <v>55</v>
      </c>
      <c r="L77">
        <v>1.33</v>
      </c>
      <c r="M77">
        <v>0.95</v>
      </c>
      <c r="N77" s="3" t="s">
        <v>492</v>
      </c>
      <c r="P77">
        <f>IF(Table3[[#This Row],[State]]="NJ", 1, 0)</f>
        <v>1</v>
      </c>
      <c r="Q77">
        <f>IF(Table3[[#This Row],[State]]="PA", 1, 0)</f>
        <v>0</v>
      </c>
      <c r="R77" t="str">
        <f>IF(Table3[[#This Row],[NJ]]=0,"N/A",IF(ISBLANK(Table3[[#This Row],[Tax Parcel ID]]), "N/A",LEFT(Table3[[#This Row],[Tax Parcel ID]], SEARCH("-", Table3[[#This Row],[Tax Parcel ID]], 1)-1)))</f>
        <v>1015</v>
      </c>
      <c r="S7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7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18.04</v>
      </c>
      <c r="U7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http://njparcels.com/property/1015/21/18.04</v>
      </c>
    </row>
    <row r="78" spans="1:21" ht="30" x14ac:dyDescent="0.2">
      <c r="A78">
        <v>78</v>
      </c>
      <c r="B78" s="2" t="s">
        <v>194</v>
      </c>
      <c r="C78" s="2" t="s">
        <v>73</v>
      </c>
      <c r="D78" s="2" t="s">
        <v>53</v>
      </c>
      <c r="I78" s="2" t="s">
        <v>45</v>
      </c>
      <c r="J78" t="s">
        <v>15</v>
      </c>
      <c r="K78" t="s">
        <v>55</v>
      </c>
      <c r="L78">
        <v>0</v>
      </c>
      <c r="M78">
        <v>0.23</v>
      </c>
      <c r="N78" s="3" t="s">
        <v>493</v>
      </c>
      <c r="P78">
        <f>IF(Table3[[#This Row],[State]]="NJ", 1, 0)</f>
        <v>1</v>
      </c>
      <c r="Q78">
        <f>IF(Table3[[#This Row],[State]]="PA", 1, 0)</f>
        <v>0</v>
      </c>
      <c r="R78" t="str">
        <f>IF(Table3[[#This Row],[NJ]]=0,"N/A",IF(ISBLANK(Table3[[#This Row],[Tax Parcel ID]]), "N/A",LEFT(Table3[[#This Row],[Tax Parcel ID]], SEARCH("-", Table3[[#This Row],[Tax Parcel ID]], 1)-1)))</f>
        <v>1015</v>
      </c>
      <c r="S7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7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</v>
      </c>
      <c r="U7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http://njparcels.com/property/1015/21/18</v>
      </c>
    </row>
    <row r="79" spans="1:21" ht="30" x14ac:dyDescent="0.2">
      <c r="A79">
        <v>79</v>
      </c>
      <c r="B79" s="2" t="s">
        <v>224</v>
      </c>
      <c r="C79" s="2" t="s">
        <v>195</v>
      </c>
      <c r="I79" s="2" t="s">
        <v>8</v>
      </c>
      <c r="J79" t="s">
        <v>15</v>
      </c>
      <c r="K79" t="s">
        <v>19</v>
      </c>
      <c r="L79">
        <v>0.17</v>
      </c>
      <c r="M79">
        <v>0</v>
      </c>
      <c r="N79" s="3" t="s">
        <v>494</v>
      </c>
      <c r="P79">
        <f>IF(Table3[[#This Row],[State]]="NJ", 1, 0)</f>
        <v>1</v>
      </c>
      <c r="Q79">
        <f>IF(Table3[[#This Row],[State]]="PA", 1, 0)</f>
        <v>0</v>
      </c>
      <c r="R79" t="str">
        <f>IF(Table3[[#This Row],[NJ]]=0,"N/A",IF(ISBLANK(Table3[[#This Row],[Tax Parcel ID]]), "N/A",LEFT(Table3[[#This Row],[Tax Parcel ID]], SEARCH("-", Table3[[#This Row],[Tax Parcel ID]], 1)-1)))</f>
        <v>1106</v>
      </c>
      <c r="S7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72</v>
      </c>
      <c r="T7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10.14</v>
      </c>
      <c r="U7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http://njparcels.com/property/1106/72/10.14</v>
      </c>
    </row>
    <row r="80" spans="1:21" ht="30" x14ac:dyDescent="0.2">
      <c r="A80">
        <v>80</v>
      </c>
      <c r="B80" s="2" t="s">
        <v>196</v>
      </c>
      <c r="C80" s="2" t="s">
        <v>197</v>
      </c>
      <c r="D80" s="2" t="s">
        <v>198</v>
      </c>
      <c r="I80" s="2" t="s">
        <v>63</v>
      </c>
      <c r="J80" t="s">
        <v>15</v>
      </c>
      <c r="K80" t="s">
        <v>55</v>
      </c>
      <c r="L80">
        <v>0.95</v>
      </c>
      <c r="M80">
        <v>1.74</v>
      </c>
      <c r="N80" s="3" t="s">
        <v>495</v>
      </c>
      <c r="P80">
        <f>IF(Table3[[#This Row],[State]]="NJ", 1, 0)</f>
        <v>1</v>
      </c>
      <c r="Q80">
        <f>IF(Table3[[#This Row],[State]]="PA", 1, 0)</f>
        <v>0</v>
      </c>
      <c r="R80" t="str">
        <f>IF(Table3[[#This Row],[NJ]]=0,"N/A",IF(ISBLANK(Table3[[#This Row],[Tax Parcel ID]]), "N/A",LEFT(Table3[[#This Row],[Tax Parcel ID]], SEARCH("-", Table3[[#This Row],[Tax Parcel ID]], 1)-1)))</f>
        <v>1026</v>
      </c>
      <c r="S8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8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38</v>
      </c>
      <c r="U8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http://njparcels.com/property/1026/8/38</v>
      </c>
    </row>
    <row r="81" spans="1:21" x14ac:dyDescent="0.2">
      <c r="A81">
        <v>81</v>
      </c>
      <c r="B81" s="2" t="s">
        <v>199</v>
      </c>
      <c r="I81" s="2" t="s">
        <v>63</v>
      </c>
      <c r="J81" t="s">
        <v>15</v>
      </c>
      <c r="K81" t="s">
        <v>55</v>
      </c>
      <c r="L81">
        <v>1.0900000000000001</v>
      </c>
      <c r="M81">
        <v>1.57</v>
      </c>
      <c r="N81" s="3" t="s">
        <v>496</v>
      </c>
      <c r="P81">
        <f>IF(Table3[[#This Row],[State]]="NJ", 1, 0)</f>
        <v>1</v>
      </c>
      <c r="Q81">
        <f>IF(Table3[[#This Row],[State]]="PA", 1, 0)</f>
        <v>0</v>
      </c>
      <c r="R81" t="str">
        <f>IF(Table3[[#This Row],[NJ]]=0,"N/A",IF(ISBLANK(Table3[[#This Row],[Tax Parcel ID]]), "N/A",LEFT(Table3[[#This Row],[Tax Parcel ID]], SEARCH("-", Table3[[#This Row],[Tax Parcel ID]], 1)-1)))</f>
        <v>1026</v>
      </c>
      <c r="S8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29</v>
      </c>
      <c r="T8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18.02</v>
      </c>
      <c r="U8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http://njparcels.com/property/1026/29/18.02</v>
      </c>
    </row>
    <row r="82" spans="1:21" ht="30" x14ac:dyDescent="0.2">
      <c r="A82">
        <v>82</v>
      </c>
      <c r="B82" s="2" t="s">
        <v>200</v>
      </c>
      <c r="C82" s="2" t="s">
        <v>201</v>
      </c>
      <c r="D82" s="2" t="s">
        <v>53</v>
      </c>
      <c r="E82" s="2" t="s">
        <v>202</v>
      </c>
      <c r="F82" s="2" t="s">
        <v>203</v>
      </c>
      <c r="G82" s="2" t="s">
        <v>204</v>
      </c>
      <c r="H82" s="2" t="s">
        <v>268</v>
      </c>
      <c r="I82" s="2" t="s">
        <v>45</v>
      </c>
      <c r="J82" t="s">
        <v>15</v>
      </c>
      <c r="K82" t="s">
        <v>55</v>
      </c>
      <c r="L82">
        <v>1.38</v>
      </c>
      <c r="M82">
        <v>2.17</v>
      </c>
      <c r="N82" s="3" t="s">
        <v>498</v>
      </c>
      <c r="P82">
        <f>IF(Table3[[#This Row],[State]]="NJ", 1, 0)</f>
        <v>1</v>
      </c>
      <c r="Q82">
        <f>IF(Table3[[#This Row],[State]]="PA", 1, 0)</f>
        <v>0</v>
      </c>
      <c r="R82" t="str">
        <f>IF(Table3[[#This Row],[NJ]]=0,"N/A",IF(ISBLANK(Table3[[#This Row],[Tax Parcel ID]]), "N/A",LEFT(Table3[[#This Row],[Tax Parcel ID]], SEARCH("-", Table3[[#This Row],[Tax Parcel ID]], 1)-1)))</f>
        <v>1015</v>
      </c>
      <c r="S8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8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59</v>
      </c>
      <c r="U8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http://njparcels.com/property/1015/22/59</v>
      </c>
    </row>
    <row r="83" spans="1:21" ht="60" x14ac:dyDescent="0.2">
      <c r="A83">
        <v>83</v>
      </c>
      <c r="B83" s="2" t="s">
        <v>205</v>
      </c>
      <c r="C83" s="2" t="s">
        <v>206</v>
      </c>
      <c r="D83" s="2" t="s">
        <v>76</v>
      </c>
      <c r="E83" s="2" t="s">
        <v>207</v>
      </c>
      <c r="F83" s="2" t="s">
        <v>208</v>
      </c>
      <c r="G83" s="2" t="s">
        <v>209</v>
      </c>
      <c r="I83" s="2" t="s">
        <v>8</v>
      </c>
      <c r="J83" t="s">
        <v>15</v>
      </c>
      <c r="K83" t="s">
        <v>55</v>
      </c>
      <c r="L83">
        <v>1.45</v>
      </c>
      <c r="M83">
        <v>3.43</v>
      </c>
      <c r="N83" s="3" t="s">
        <v>503</v>
      </c>
      <c r="P83">
        <f>IF(Table3[[#This Row],[State]]="NJ", 1, 0)</f>
        <v>1</v>
      </c>
      <c r="Q83">
        <f>IF(Table3[[#This Row],[State]]="PA", 1, 0)</f>
        <v>0</v>
      </c>
      <c r="R83" t="str">
        <f>IF(Table3[[#This Row],[NJ]]=0,"N/A",IF(ISBLANK(Table3[[#This Row],[Tax Parcel ID]]), "N/A",LEFT(Table3[[#This Row],[Tax Parcel ID]], SEARCH("-", Table3[[#This Row],[Tax Parcel ID]], 1)-1)))</f>
        <v>1106</v>
      </c>
      <c r="S8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93</v>
      </c>
      <c r="T8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8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http://njparcels.com/property/1106/93/3.01</v>
      </c>
    </row>
    <row r="84" spans="1:21" ht="30" x14ac:dyDescent="0.2">
      <c r="A84">
        <v>84</v>
      </c>
      <c r="B84" s="2" t="s">
        <v>210</v>
      </c>
      <c r="C84" s="2" t="s">
        <v>211</v>
      </c>
      <c r="D84" s="2" t="s">
        <v>212</v>
      </c>
      <c r="E84" s="2" t="s">
        <v>213</v>
      </c>
      <c r="F84" s="2" t="s">
        <v>214</v>
      </c>
      <c r="G84" s="2" t="s">
        <v>73</v>
      </c>
      <c r="I84" s="2" t="s">
        <v>63</v>
      </c>
      <c r="J84" t="s">
        <v>15</v>
      </c>
      <c r="K84" t="s">
        <v>55</v>
      </c>
      <c r="L84">
        <v>0.94</v>
      </c>
      <c r="M84">
        <v>2.11</v>
      </c>
      <c r="N84" s="3" t="s">
        <v>501</v>
      </c>
      <c r="P84">
        <f>IF(Table3[[#This Row],[State]]="NJ", 1, 0)</f>
        <v>1</v>
      </c>
      <c r="Q84">
        <f>IF(Table3[[#This Row],[State]]="PA", 1, 0)</f>
        <v>0</v>
      </c>
      <c r="R84" t="str">
        <f>IF(Table3[[#This Row],[NJ]]=0,"N/A",IF(ISBLANK(Table3[[#This Row],[Tax Parcel ID]]), "N/A",LEFT(Table3[[#This Row],[Tax Parcel ID]], SEARCH("-", Table3[[#This Row],[Tax Parcel ID]], 1)-1)))</f>
        <v>1026</v>
      </c>
      <c r="S8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8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8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http://njparcels.com/property/1026/8/20</v>
      </c>
    </row>
    <row r="85" spans="1:21" x14ac:dyDescent="0.2">
      <c r="A85">
        <v>85</v>
      </c>
      <c r="B85" s="2" t="s">
        <v>215</v>
      </c>
      <c r="C85" s="2" t="s">
        <v>216</v>
      </c>
      <c r="I85" s="2" t="s">
        <v>63</v>
      </c>
      <c r="J85" t="s">
        <v>15</v>
      </c>
      <c r="K85" t="s">
        <v>55</v>
      </c>
      <c r="L85">
        <v>0.36</v>
      </c>
      <c r="M85">
        <v>0</v>
      </c>
      <c r="N85" s="3" t="s">
        <v>499</v>
      </c>
      <c r="P85">
        <f>IF(Table3[[#This Row],[State]]="NJ", 1, 0)</f>
        <v>1</v>
      </c>
      <c r="Q85">
        <f>IF(Table3[[#This Row],[State]]="PA", 1, 0)</f>
        <v>0</v>
      </c>
      <c r="R85" t="str">
        <f>IF(Table3[[#This Row],[NJ]]=0,"N/A",IF(ISBLANK(Table3[[#This Row],[Tax Parcel ID]]), "N/A",LEFT(Table3[[#This Row],[Tax Parcel ID]], SEARCH("-", Table3[[#This Row],[Tax Parcel ID]], 1)-1)))</f>
        <v>1026</v>
      </c>
      <c r="S8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3.0</v>
      </c>
      <c r="T8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8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http://njparcels.com/property/1026/3.0/13</v>
      </c>
    </row>
    <row r="86" spans="1:21" x14ac:dyDescent="0.2">
      <c r="A86">
        <v>86</v>
      </c>
      <c r="B86" s="2" t="s">
        <v>215</v>
      </c>
      <c r="C86" s="2" t="s">
        <v>216</v>
      </c>
      <c r="I86" s="2" t="s">
        <v>63</v>
      </c>
      <c r="J86" t="s">
        <v>15</v>
      </c>
      <c r="K86" t="s">
        <v>55</v>
      </c>
      <c r="L86">
        <v>0.12</v>
      </c>
      <c r="M86">
        <v>0</v>
      </c>
      <c r="N86" s="3" t="s">
        <v>500</v>
      </c>
      <c r="P86">
        <f>IF(Table3[[#This Row],[State]]="NJ", 1, 0)</f>
        <v>1</v>
      </c>
      <c r="Q86">
        <f>IF(Table3[[#This Row],[State]]="PA", 1, 0)</f>
        <v>0</v>
      </c>
      <c r="R86" t="str">
        <f>IF(Table3[[#This Row],[NJ]]=0,"N/A",IF(ISBLANK(Table3[[#This Row],[Tax Parcel ID]]), "N/A",LEFT(Table3[[#This Row],[Tax Parcel ID]], SEARCH("-", Table3[[#This Row],[Tax Parcel ID]], 1)-1)))</f>
        <v>1026</v>
      </c>
      <c r="S8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8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8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http://njparcels.com/property/1026/3/13</v>
      </c>
    </row>
    <row r="87" spans="1:21" x14ac:dyDescent="0.2">
      <c r="A87">
        <v>87</v>
      </c>
      <c r="B87" s="2" t="s">
        <v>76</v>
      </c>
      <c r="I87" s="2" t="s">
        <v>8</v>
      </c>
      <c r="J87" t="s">
        <v>15</v>
      </c>
      <c r="K87" t="s">
        <v>19</v>
      </c>
      <c r="L87">
        <v>2.57</v>
      </c>
      <c r="M87">
        <v>3.34</v>
      </c>
      <c r="N87" s="3" t="s">
        <v>217</v>
      </c>
      <c r="P87">
        <f>IF(Table3[[#This Row],[State]]="NJ", 1, 0)</f>
        <v>1</v>
      </c>
      <c r="Q87">
        <f>IF(Table3[[#This Row],[State]]="PA", 1, 0)</f>
        <v>0</v>
      </c>
      <c r="R87" t="str">
        <f>IF(Table3[[#This Row],[NJ]]=0,"N/A",IF(ISBLANK(Table3[[#This Row],[Tax Parcel ID]]), "N/A",LEFT(Table3[[#This Row],[Tax Parcel ID]], SEARCH("-", Table3[[#This Row],[Tax Parcel ID]], 1)-1)))</f>
        <v>1106</v>
      </c>
      <c r="S8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85</v>
      </c>
      <c r="T8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8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http://njparcels.com/property/1106/85/3</v>
      </c>
    </row>
    <row r="88" spans="1:21" x14ac:dyDescent="0.2">
      <c r="A88">
        <v>88</v>
      </c>
      <c r="B88" s="2" t="s">
        <v>76</v>
      </c>
      <c r="I88" s="2" t="s">
        <v>8</v>
      </c>
      <c r="J88" t="s">
        <v>15</v>
      </c>
      <c r="K88" t="s">
        <v>19</v>
      </c>
      <c r="L88">
        <v>0.01</v>
      </c>
      <c r="M88">
        <v>0.01</v>
      </c>
      <c r="N88" s="3" t="s">
        <v>218</v>
      </c>
      <c r="P88">
        <f>IF(Table3[[#This Row],[State]]="NJ", 1, 0)</f>
        <v>1</v>
      </c>
      <c r="Q88">
        <f>IF(Table3[[#This Row],[State]]="PA", 1, 0)</f>
        <v>0</v>
      </c>
      <c r="R88" t="str">
        <f>IF(Table3[[#This Row],[NJ]]=0,"N/A",IF(ISBLANK(Table3[[#This Row],[Tax Parcel ID]]), "N/A",LEFT(Table3[[#This Row],[Tax Parcel ID]], SEARCH("-", Table3[[#This Row],[Tax Parcel ID]], 1)-1)))</f>
        <v>1106</v>
      </c>
      <c r="S8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85</v>
      </c>
      <c r="T8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8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http://njparcels.com/property/1106/85/8</v>
      </c>
    </row>
    <row r="89" spans="1:21" ht="30" x14ac:dyDescent="0.2">
      <c r="A89">
        <v>89</v>
      </c>
      <c r="B89" s="2" t="s">
        <v>219</v>
      </c>
      <c r="C89" s="2" t="s">
        <v>220</v>
      </c>
      <c r="I89" s="2" t="s">
        <v>221</v>
      </c>
      <c r="J89" t="s">
        <v>15</v>
      </c>
      <c r="K89" t="s">
        <v>55</v>
      </c>
      <c r="L89">
        <v>2.48</v>
      </c>
      <c r="M89">
        <v>4.37</v>
      </c>
      <c r="N89" s="3" t="s">
        <v>222</v>
      </c>
      <c r="P89">
        <f>IF(Table3[[#This Row],[State]]="NJ", 1, 0)</f>
        <v>1</v>
      </c>
      <c r="Q89">
        <f>IF(Table3[[#This Row],[State]]="PA", 1, 0)</f>
        <v>0</v>
      </c>
      <c r="R89" t="str">
        <f>IF(Table3[[#This Row],[NJ]]=0,"N/A",IF(ISBLANK(Table3[[#This Row],[Tax Parcel ID]]), "N/A",LEFT(Table3[[#This Row],[Tax Parcel ID]], SEARCH("-", Table3[[#This Row],[Tax Parcel ID]], 1)-1)))</f>
        <v>1007</v>
      </c>
      <c r="S8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8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8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http://njparcels.com/property/1007/55/2</v>
      </c>
    </row>
    <row r="90" spans="1:21" ht="30" x14ac:dyDescent="0.2">
      <c r="A90">
        <v>90</v>
      </c>
      <c r="B90" s="2" t="s">
        <v>219</v>
      </c>
      <c r="C90" s="2" t="s">
        <v>220</v>
      </c>
      <c r="I90" s="2" t="s">
        <v>221</v>
      </c>
      <c r="J90" t="s">
        <v>15</v>
      </c>
      <c r="K90" t="s">
        <v>55</v>
      </c>
      <c r="L90">
        <v>1.1299999999999999</v>
      </c>
      <c r="M90">
        <v>0.01</v>
      </c>
      <c r="N90" s="3" t="s">
        <v>223</v>
      </c>
      <c r="P90">
        <f>IF(Table3[[#This Row],[State]]="NJ", 1, 0)</f>
        <v>1</v>
      </c>
      <c r="Q90">
        <f>IF(Table3[[#This Row],[State]]="PA", 1, 0)</f>
        <v>0</v>
      </c>
      <c r="R90" t="str">
        <f>IF(Table3[[#This Row],[NJ]]=0,"N/A",IF(ISBLANK(Table3[[#This Row],[Tax Parcel ID]]), "N/A",LEFT(Table3[[#This Row],[Tax Parcel ID]], SEARCH("-", Table3[[#This Row],[Tax Parcel ID]], 1)-1)))</f>
        <v>1007</v>
      </c>
      <c r="S9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9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2.03</v>
      </c>
      <c r="U9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http://njparcels.com/property/1007/55/2.03</v>
      </c>
    </row>
    <row r="91" spans="1:21" ht="30" x14ac:dyDescent="0.2">
      <c r="A91">
        <v>91</v>
      </c>
      <c r="B91" s="2" t="s">
        <v>206</v>
      </c>
      <c r="C91" s="2" t="s">
        <v>76</v>
      </c>
      <c r="D91" s="2" t="s">
        <v>54</v>
      </c>
      <c r="I91" s="2" t="s">
        <v>8</v>
      </c>
      <c r="J91" t="s">
        <v>15</v>
      </c>
      <c r="K91" t="s">
        <v>19</v>
      </c>
      <c r="L91">
        <v>2.14</v>
      </c>
      <c r="M91">
        <v>2.35</v>
      </c>
      <c r="N91" s="3" t="s">
        <v>233</v>
      </c>
      <c r="P91">
        <f>IF(Table3[[#This Row],[State]]="NJ", 1, 0)</f>
        <v>1</v>
      </c>
      <c r="Q91">
        <f>IF(Table3[[#This Row],[State]]="PA", 1, 0)</f>
        <v>0</v>
      </c>
      <c r="R91" t="str">
        <f>IF(Table3[[#This Row],[NJ]]=0,"N/A",IF(ISBLANK(Table3[[#This Row],[Tax Parcel ID]]), "N/A",LEFT(Table3[[#This Row],[Tax Parcel ID]], SEARCH("-", Table3[[#This Row],[Tax Parcel ID]], 1)-1)))</f>
        <v>1106</v>
      </c>
      <c r="S9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9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4.02</v>
      </c>
      <c r="U9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http://njparcels.com/property/1106/60/4.02</v>
      </c>
    </row>
    <row r="92" spans="1:21" x14ac:dyDescent="0.2">
      <c r="A92">
        <v>92</v>
      </c>
      <c r="B92" s="2" t="s">
        <v>253</v>
      </c>
      <c r="I92" s="2" t="s">
        <v>221</v>
      </c>
      <c r="J92" t="s">
        <v>15</v>
      </c>
      <c r="K92" t="s">
        <v>55</v>
      </c>
      <c r="L92">
        <v>0</v>
      </c>
      <c r="M92">
        <v>0.11</v>
      </c>
      <c r="N92" s="3" t="s">
        <v>254</v>
      </c>
      <c r="P92">
        <f>IF(Table3[[#This Row],[State]]="NJ", 1, 0)</f>
        <v>1</v>
      </c>
      <c r="Q92">
        <f>IF(Table3[[#This Row],[State]]="PA", 1, 0)</f>
        <v>0</v>
      </c>
      <c r="R92" t="str">
        <f>IF(Table3[[#This Row],[NJ]]=0,"N/A",IF(ISBLANK(Table3[[#This Row],[Tax Parcel ID]]), "N/A",LEFT(Table3[[#This Row],[Tax Parcel ID]], SEARCH("-", Table3[[#This Row],[Tax Parcel ID]], 1)-1)))</f>
        <v>1007</v>
      </c>
      <c r="S9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9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9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http://njparcels.com/property/1007/53/2</v>
      </c>
    </row>
    <row r="93" spans="1:21" x14ac:dyDescent="0.2">
      <c r="A93">
        <v>93</v>
      </c>
      <c r="B93" s="2" t="s">
        <v>253</v>
      </c>
      <c r="I93" s="2" t="s">
        <v>221</v>
      </c>
      <c r="J93" t="s">
        <v>15</v>
      </c>
      <c r="K93" t="s">
        <v>55</v>
      </c>
      <c r="L93">
        <v>0.69</v>
      </c>
      <c r="M93">
        <v>0.84</v>
      </c>
      <c r="N93" s="3" t="s">
        <v>255</v>
      </c>
      <c r="P93">
        <f>IF(Table3[[#This Row],[State]]="NJ", 1, 0)</f>
        <v>1</v>
      </c>
      <c r="Q93">
        <f>IF(Table3[[#This Row],[State]]="PA", 1, 0)</f>
        <v>0</v>
      </c>
      <c r="R93" t="str">
        <f>IF(Table3[[#This Row],[NJ]]=0,"N/A",IF(ISBLANK(Table3[[#This Row],[Tax Parcel ID]]), "N/A",LEFT(Table3[[#This Row],[Tax Parcel ID]], SEARCH("-", Table3[[#This Row],[Tax Parcel ID]], 1)-1)))</f>
        <v>1007</v>
      </c>
      <c r="S9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9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</v>
      </c>
      <c r="U9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http://njparcels.com/property/1007/53/2.01</v>
      </c>
    </row>
    <row r="94" spans="1:21" ht="30" x14ac:dyDescent="0.2">
      <c r="A94">
        <v>94</v>
      </c>
      <c r="B94" s="2" t="s">
        <v>256</v>
      </c>
      <c r="C94" s="2" t="s">
        <v>257</v>
      </c>
      <c r="D94" s="2" t="s">
        <v>53</v>
      </c>
      <c r="E94" s="2" t="s">
        <v>72</v>
      </c>
      <c r="I94" s="2" t="s">
        <v>45</v>
      </c>
      <c r="J94" t="s">
        <v>15</v>
      </c>
      <c r="K94" t="s">
        <v>55</v>
      </c>
      <c r="L94">
        <v>0.83</v>
      </c>
      <c r="M94">
        <v>0.13</v>
      </c>
      <c r="N94" s="3" t="s">
        <v>258</v>
      </c>
      <c r="P94">
        <f>IF(Table3[[#This Row],[State]]="NJ", 1, 0)</f>
        <v>1</v>
      </c>
      <c r="Q94">
        <f>IF(Table3[[#This Row],[State]]="PA", 1, 0)</f>
        <v>0</v>
      </c>
      <c r="R94" t="str">
        <f>IF(Table3[[#This Row],[NJ]]=0,"N/A",IF(ISBLANK(Table3[[#This Row],[Tax Parcel ID]]), "N/A",LEFT(Table3[[#This Row],[Tax Parcel ID]], SEARCH("-", Table3[[#This Row],[Tax Parcel ID]], 1)-1)))</f>
        <v>1015</v>
      </c>
      <c r="S9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9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9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http://njparcels.com/property/1015/15/3.01</v>
      </c>
    </row>
    <row r="95" spans="1:21" x14ac:dyDescent="0.2">
      <c r="A95">
        <v>95</v>
      </c>
      <c r="B95" s="2" t="s">
        <v>259</v>
      </c>
      <c r="C95" s="2" t="s">
        <v>260</v>
      </c>
      <c r="D95" s="2" t="s">
        <v>261</v>
      </c>
      <c r="E95" s="2" t="s">
        <v>262</v>
      </c>
      <c r="I95" s="2" t="s">
        <v>45</v>
      </c>
      <c r="J95" t="s">
        <v>15</v>
      </c>
      <c r="K95" t="s">
        <v>55</v>
      </c>
      <c r="L95">
        <v>0.38</v>
      </c>
      <c r="M95">
        <v>0.51</v>
      </c>
      <c r="N95" s="3" t="s">
        <v>263</v>
      </c>
      <c r="P95">
        <f>IF(Table3[[#This Row],[State]]="NJ", 1, 0)</f>
        <v>1</v>
      </c>
      <c r="Q95">
        <f>IF(Table3[[#This Row],[State]]="PA", 1, 0)</f>
        <v>0</v>
      </c>
      <c r="R95" t="str">
        <f>IF(Table3[[#This Row],[NJ]]=0,"N/A",IF(ISBLANK(Table3[[#This Row],[Tax Parcel ID]]), "N/A",LEFT(Table3[[#This Row],[Tax Parcel ID]], SEARCH("-", Table3[[#This Row],[Tax Parcel ID]], 1)-1)))</f>
        <v>1015</v>
      </c>
      <c r="S9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9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55.01</v>
      </c>
      <c r="U9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http://njparcels.com/property/1015/22/55.01</v>
      </c>
    </row>
    <row r="96" spans="1:21" x14ac:dyDescent="0.2">
      <c r="A96">
        <v>96</v>
      </c>
      <c r="B96" s="2" t="s">
        <v>264</v>
      </c>
      <c r="I96" s="2" t="s">
        <v>45</v>
      </c>
      <c r="J96" t="s">
        <v>15</v>
      </c>
      <c r="K96" t="s">
        <v>55</v>
      </c>
      <c r="L96">
        <v>0.54</v>
      </c>
      <c r="M96">
        <v>0.53</v>
      </c>
      <c r="N96" s="3" t="s">
        <v>265</v>
      </c>
      <c r="P96">
        <f>IF(Table3[[#This Row],[State]]="NJ", 1, 0)</f>
        <v>1</v>
      </c>
      <c r="Q96">
        <f>IF(Table3[[#This Row],[State]]="PA", 1, 0)</f>
        <v>0</v>
      </c>
      <c r="R96" t="str">
        <f>IF(Table3[[#This Row],[NJ]]=0,"N/A",IF(ISBLANK(Table3[[#This Row],[Tax Parcel ID]]), "N/A",LEFT(Table3[[#This Row],[Tax Parcel ID]], SEARCH("-", Table3[[#This Row],[Tax Parcel ID]], 1)-1)))</f>
        <v>1015</v>
      </c>
      <c r="S9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9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9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http://njparcels.com/property/1015/21/14</v>
      </c>
    </row>
    <row r="97" spans="1:21" ht="30" x14ac:dyDescent="0.2">
      <c r="A97">
        <v>97</v>
      </c>
      <c r="B97" s="2" t="s">
        <v>266</v>
      </c>
      <c r="C97" s="2" t="s">
        <v>72</v>
      </c>
      <c r="I97" s="2" t="s">
        <v>45</v>
      </c>
      <c r="J97" t="s">
        <v>15</v>
      </c>
      <c r="K97" t="s">
        <v>55</v>
      </c>
      <c r="L97">
        <v>0.41</v>
      </c>
      <c r="M97">
        <v>0.59</v>
      </c>
      <c r="N97" s="3" t="s">
        <v>267</v>
      </c>
      <c r="P97">
        <f>IF(Table3[[#This Row],[State]]="NJ", 1, 0)</f>
        <v>1</v>
      </c>
      <c r="Q97">
        <f>IF(Table3[[#This Row],[State]]="PA", 1, 0)</f>
        <v>0</v>
      </c>
      <c r="R97" t="str">
        <f>IF(Table3[[#This Row],[NJ]]=0,"N/A",IF(ISBLANK(Table3[[#This Row],[Tax Parcel ID]]), "N/A",LEFT(Table3[[#This Row],[Tax Parcel ID]], SEARCH("-", Table3[[#This Row],[Tax Parcel ID]], 1)-1)))</f>
        <v>1015</v>
      </c>
      <c r="S9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9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30.02</v>
      </c>
      <c r="U9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http://njparcels.com/property/1015/21/30.02</v>
      </c>
    </row>
    <row r="98" spans="1:21" ht="30" x14ac:dyDescent="0.2">
      <c r="A98">
        <v>98</v>
      </c>
      <c r="B98" s="2" t="s">
        <v>268</v>
      </c>
      <c r="C98" s="2" t="s">
        <v>269</v>
      </c>
      <c r="D98" s="2" t="s">
        <v>270</v>
      </c>
      <c r="E98" s="2" t="s">
        <v>271</v>
      </c>
      <c r="F98" s="2" t="s">
        <v>272</v>
      </c>
      <c r="G98" s="2" t="s">
        <v>203</v>
      </c>
      <c r="H98" s="2" t="s">
        <v>204</v>
      </c>
      <c r="I98" s="2" t="s">
        <v>45</v>
      </c>
      <c r="J98" t="s">
        <v>15</v>
      </c>
      <c r="K98" t="s">
        <v>55</v>
      </c>
      <c r="L98">
        <v>0.46</v>
      </c>
      <c r="M98">
        <v>0.74</v>
      </c>
      <c r="N98" s="3" t="s">
        <v>274</v>
      </c>
      <c r="P98">
        <f>IF(Table3[[#This Row],[State]]="NJ", 1, 0)</f>
        <v>1</v>
      </c>
      <c r="Q98">
        <f>IF(Table3[[#This Row],[State]]="PA", 1, 0)</f>
        <v>0</v>
      </c>
      <c r="R98" t="str">
        <f>IF(Table3[[#This Row],[NJ]]=0,"N/A",IF(ISBLANK(Table3[[#This Row],[Tax Parcel ID]]), "N/A",LEFT(Table3[[#This Row],[Tax Parcel ID]], SEARCH("-", Table3[[#This Row],[Tax Parcel ID]], 1)-1)))</f>
        <v>1015</v>
      </c>
      <c r="S9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9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62</v>
      </c>
      <c r="U9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http://njparcels.com/property/1015/22/62</v>
      </c>
    </row>
    <row r="99" spans="1:21" ht="45" x14ac:dyDescent="0.2">
      <c r="A99">
        <v>99</v>
      </c>
      <c r="B99" s="2" t="s">
        <v>275</v>
      </c>
      <c r="C99" s="2" t="s">
        <v>276</v>
      </c>
      <c r="D99" s="2" t="s">
        <v>277</v>
      </c>
      <c r="E99" s="2" t="s">
        <v>278</v>
      </c>
      <c r="I99" s="2" t="s">
        <v>37</v>
      </c>
      <c r="J99" t="s">
        <v>15</v>
      </c>
      <c r="K99" t="s">
        <v>55</v>
      </c>
      <c r="L99">
        <v>2.65</v>
      </c>
      <c r="M99">
        <v>4.22</v>
      </c>
      <c r="N99" s="3" t="s">
        <v>279</v>
      </c>
      <c r="P99">
        <f>IF(Table3[[#This Row],[State]]="NJ", 1, 0)</f>
        <v>1</v>
      </c>
      <c r="Q99">
        <f>IF(Table3[[#This Row],[State]]="PA", 1, 0)</f>
        <v>0</v>
      </c>
      <c r="R99" t="str">
        <f>IF(Table3[[#This Row],[NJ]]=0,"N/A",IF(ISBLANK(Table3[[#This Row],[Tax Parcel ID]]), "N/A",LEFT(Table3[[#This Row],[Tax Parcel ID]], SEARCH("-", Table3[[#This Row],[Tax Parcel ID]], 1)-1)))</f>
        <v>1016</v>
      </c>
      <c r="S9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9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32</v>
      </c>
      <c r="U9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http://njparcels.com/property/1016/12/32</v>
      </c>
    </row>
    <row r="100" spans="1:21" ht="30" x14ac:dyDescent="0.2">
      <c r="A100">
        <v>100</v>
      </c>
      <c r="B100" s="2" t="s">
        <v>280</v>
      </c>
      <c r="C100" s="2" t="s">
        <v>281</v>
      </c>
      <c r="I100" s="2" t="s">
        <v>45</v>
      </c>
      <c r="J100" t="s">
        <v>15</v>
      </c>
      <c r="K100" t="s">
        <v>55</v>
      </c>
      <c r="L100">
        <v>1.014</v>
      </c>
      <c r="M100">
        <v>1.83</v>
      </c>
      <c r="N100" s="3" t="s">
        <v>282</v>
      </c>
      <c r="P100">
        <f>IF(Table3[[#This Row],[State]]="NJ", 1, 0)</f>
        <v>1</v>
      </c>
      <c r="Q100">
        <f>IF(Table3[[#This Row],[State]]="PA", 1, 0)</f>
        <v>0</v>
      </c>
      <c r="R100" t="str">
        <f>IF(Table3[[#This Row],[NJ]]=0,"N/A",IF(ISBLANK(Table3[[#This Row],[Tax Parcel ID]]), "N/A",LEFT(Table3[[#This Row],[Tax Parcel ID]], SEARCH("-", Table3[[#This Row],[Tax Parcel ID]], 1)-1)))</f>
        <v>1015</v>
      </c>
      <c r="S10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0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10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http://njparcels.com/property/1015/17/20</v>
      </c>
    </row>
    <row r="101" spans="1:21" x14ac:dyDescent="0.2">
      <c r="A101">
        <v>101</v>
      </c>
      <c r="B101" s="2" t="s">
        <v>72</v>
      </c>
      <c r="I101" s="2" t="s">
        <v>45</v>
      </c>
      <c r="J101" t="s">
        <v>15</v>
      </c>
      <c r="K101" t="s">
        <v>55</v>
      </c>
      <c r="L101">
        <v>0.04</v>
      </c>
      <c r="M101">
        <v>0.08</v>
      </c>
      <c r="N101" s="3" t="s">
        <v>283</v>
      </c>
      <c r="P101">
        <f>IF(Table3[[#This Row],[State]]="NJ", 1, 0)</f>
        <v>1</v>
      </c>
      <c r="Q101">
        <f>IF(Table3[[#This Row],[State]]="PA", 1, 0)</f>
        <v>0</v>
      </c>
      <c r="R101" t="str">
        <f>IF(Table3[[#This Row],[NJ]]=0,"N/A",IF(ISBLANK(Table3[[#This Row],[Tax Parcel ID]]), "N/A",LEFT(Table3[[#This Row],[Tax Parcel ID]], SEARCH("-", Table3[[#This Row],[Tax Parcel ID]], 1)-1)))</f>
        <v>1015</v>
      </c>
      <c r="S10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10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90</v>
      </c>
      <c r="U10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http://njparcels.com/property/1015/22/90</v>
      </c>
    </row>
    <row r="102" spans="1:21" x14ac:dyDescent="0.2">
      <c r="A102">
        <v>102</v>
      </c>
      <c r="B102" s="2" t="s">
        <v>284</v>
      </c>
      <c r="I102" s="2" t="s">
        <v>8</v>
      </c>
      <c r="J102" t="s">
        <v>15</v>
      </c>
      <c r="K102" t="s">
        <v>19</v>
      </c>
      <c r="L102">
        <v>1.07</v>
      </c>
      <c r="M102">
        <v>3.24</v>
      </c>
      <c r="N102" s="3" t="s">
        <v>285</v>
      </c>
      <c r="P102">
        <f>IF(Table3[[#This Row],[State]]="NJ", 1, 0)</f>
        <v>1</v>
      </c>
      <c r="Q102">
        <f>IF(Table3[[#This Row],[State]]="PA", 1, 0)</f>
        <v>0</v>
      </c>
      <c r="R102" t="str">
        <f>IF(Table3[[#This Row],[NJ]]=0,"N/A",IF(ISBLANK(Table3[[#This Row],[Tax Parcel ID]]), "N/A",LEFT(Table3[[#This Row],[Tax Parcel ID]], SEARCH("-", Table3[[#This Row],[Tax Parcel ID]], 1)-1)))</f>
        <v>1106</v>
      </c>
      <c r="S10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0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0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http://njparcels.com/property/1106/91/5</v>
      </c>
    </row>
    <row r="103" spans="1:21" ht="30" x14ac:dyDescent="0.2">
      <c r="A103">
        <v>103</v>
      </c>
      <c r="B103" s="2" t="s">
        <v>286</v>
      </c>
      <c r="C103" s="2" t="s">
        <v>287</v>
      </c>
      <c r="D103" s="2" t="s">
        <v>53</v>
      </c>
      <c r="E103" s="2" t="s">
        <v>73</v>
      </c>
      <c r="I103" s="2" t="s">
        <v>232</v>
      </c>
      <c r="J103" t="s">
        <v>15</v>
      </c>
      <c r="K103" t="s">
        <v>55</v>
      </c>
      <c r="L103">
        <v>0.03</v>
      </c>
      <c r="M103">
        <v>0</v>
      </c>
      <c r="N103" s="3" t="s">
        <v>288</v>
      </c>
      <c r="P103">
        <f>IF(Table3[[#This Row],[State]]="NJ", 1, 0)</f>
        <v>1</v>
      </c>
      <c r="Q103">
        <f>IF(Table3[[#This Row],[State]]="PA", 1, 0)</f>
        <v>0</v>
      </c>
      <c r="R103" t="str">
        <f>IF(Table3[[#This Row],[NJ]]=0,"N/A",IF(ISBLANK(Table3[[#This Row],[Tax Parcel ID]]), "N/A",LEFT(Table3[[#This Row],[Tax Parcel ID]], SEARCH("-", Table3[[#This Row],[Tax Parcel ID]], 1)-1)))</f>
        <v>1001</v>
      </c>
      <c r="S10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0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47</v>
      </c>
      <c r="U10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http://njparcels.com/property/1001/18/47</v>
      </c>
    </row>
    <row r="104" spans="1:21" ht="30" x14ac:dyDescent="0.2">
      <c r="A104">
        <v>104</v>
      </c>
      <c r="B104" s="2" t="s">
        <v>289</v>
      </c>
      <c r="C104" s="2" t="s">
        <v>53</v>
      </c>
      <c r="D104" s="2" t="s">
        <v>290</v>
      </c>
      <c r="E104" s="2" t="s">
        <v>73</v>
      </c>
      <c r="I104" s="2" t="s">
        <v>37</v>
      </c>
      <c r="J104" t="s">
        <v>15</v>
      </c>
      <c r="K104" t="s">
        <v>55</v>
      </c>
      <c r="L104">
        <v>1.29</v>
      </c>
      <c r="M104">
        <v>1.72</v>
      </c>
      <c r="N104" s="3" t="s">
        <v>291</v>
      </c>
      <c r="P104">
        <f>IF(Table3[[#This Row],[State]]="NJ", 1, 0)</f>
        <v>1</v>
      </c>
      <c r="Q104">
        <f>IF(Table3[[#This Row],[State]]="PA", 1, 0)</f>
        <v>0</v>
      </c>
      <c r="R104" t="str">
        <f>IF(Table3[[#This Row],[NJ]]=0,"N/A",IF(ISBLANK(Table3[[#This Row],[Tax Parcel ID]]), "N/A",LEFT(Table3[[#This Row],[Tax Parcel ID]], SEARCH("-", Table3[[#This Row],[Tax Parcel ID]], 1)-1)))</f>
        <v>1016</v>
      </c>
      <c r="S10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10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0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http://njparcels.com/property/1016/12/19</v>
      </c>
    </row>
    <row r="105" spans="1:21" ht="30" x14ac:dyDescent="0.2">
      <c r="A105">
        <v>105</v>
      </c>
      <c r="B105" s="2" t="s">
        <v>292</v>
      </c>
      <c r="C105" s="2" t="s">
        <v>293</v>
      </c>
      <c r="D105" s="2" t="s">
        <v>294</v>
      </c>
      <c r="E105" s="2" t="s">
        <v>295</v>
      </c>
      <c r="F105" s="2" t="s">
        <v>296</v>
      </c>
      <c r="G105" s="2" t="s">
        <v>297</v>
      </c>
      <c r="H105" s="2" t="s">
        <v>73</v>
      </c>
      <c r="I105" s="2" t="s">
        <v>45</v>
      </c>
      <c r="J105" t="s">
        <v>15</v>
      </c>
      <c r="K105" t="s">
        <v>55</v>
      </c>
      <c r="L105">
        <v>1.29</v>
      </c>
      <c r="M105">
        <v>1.8</v>
      </c>
      <c r="N105" s="3" t="s">
        <v>298</v>
      </c>
      <c r="P105">
        <f>IF(Table3[[#This Row],[State]]="NJ", 1, 0)</f>
        <v>1</v>
      </c>
      <c r="Q105">
        <f>IF(Table3[[#This Row],[State]]="PA", 1, 0)</f>
        <v>0</v>
      </c>
      <c r="R105" t="str">
        <f>IF(Table3[[#This Row],[NJ]]=0,"N/A",IF(ISBLANK(Table3[[#This Row],[Tax Parcel ID]]), "N/A",LEFT(Table3[[#This Row],[Tax Parcel ID]], SEARCH("-", Table3[[#This Row],[Tax Parcel ID]], 1)-1)))</f>
        <v>1015</v>
      </c>
      <c r="S10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20</v>
      </c>
      <c r="T10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10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http://njparcels.com/property/1015/20/9</v>
      </c>
    </row>
    <row r="106" spans="1:21" ht="30" x14ac:dyDescent="0.2">
      <c r="A106">
        <v>106</v>
      </c>
      <c r="B106" s="2" t="s">
        <v>299</v>
      </c>
      <c r="C106" s="2" t="s">
        <v>53</v>
      </c>
      <c r="D106" s="2" t="s">
        <v>73</v>
      </c>
      <c r="E106" s="2" t="s">
        <v>300</v>
      </c>
      <c r="F106" s="2" t="s">
        <v>301</v>
      </c>
      <c r="I106" s="2" t="s">
        <v>63</v>
      </c>
      <c r="J106" t="s">
        <v>15</v>
      </c>
      <c r="K106" t="s">
        <v>55</v>
      </c>
      <c r="L106">
        <v>4.55</v>
      </c>
      <c r="M106">
        <v>6.12</v>
      </c>
      <c r="N106" s="3" t="s">
        <v>302</v>
      </c>
      <c r="P106">
        <f>IF(Table3[[#This Row],[State]]="NJ", 1, 0)</f>
        <v>1</v>
      </c>
      <c r="Q106">
        <f>IF(Table3[[#This Row],[State]]="PA", 1, 0)</f>
        <v>0</v>
      </c>
      <c r="R106" t="str">
        <f>IF(Table3[[#This Row],[NJ]]=0,"N/A",IF(ISBLANK(Table3[[#This Row],[Tax Parcel ID]]), "N/A",LEFT(Table3[[#This Row],[Tax Parcel ID]], SEARCH("-", Table3[[#This Row],[Tax Parcel ID]], 1)-1)))</f>
        <v>1026</v>
      </c>
      <c r="S10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0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24.01</v>
      </c>
      <c r="U10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http://njparcels.com/property/1026/5/24.01</v>
      </c>
    </row>
    <row r="107" spans="1:21" ht="30" x14ac:dyDescent="0.2">
      <c r="A107">
        <v>107</v>
      </c>
      <c r="B107" s="2" t="s">
        <v>303</v>
      </c>
      <c r="C107" s="2" t="s">
        <v>304</v>
      </c>
      <c r="D107" s="2" t="s">
        <v>73</v>
      </c>
      <c r="E107" s="2" t="s">
        <v>220</v>
      </c>
      <c r="I107" s="2" t="s">
        <v>221</v>
      </c>
      <c r="J107" t="s">
        <v>15</v>
      </c>
      <c r="K107" t="s">
        <v>55</v>
      </c>
      <c r="L107">
        <v>1.93</v>
      </c>
      <c r="M107">
        <v>3.91</v>
      </c>
      <c r="N107" s="3" t="s">
        <v>305</v>
      </c>
      <c r="P107">
        <f>IF(Table3[[#This Row],[State]]="NJ", 1, 0)</f>
        <v>1</v>
      </c>
      <c r="Q107">
        <f>IF(Table3[[#This Row],[State]]="PA", 1, 0)</f>
        <v>0</v>
      </c>
      <c r="R107" t="str">
        <f>IF(Table3[[#This Row],[NJ]]=0,"N/A",IF(ISBLANK(Table3[[#This Row],[Tax Parcel ID]]), "N/A",LEFT(Table3[[#This Row],[Tax Parcel ID]], SEARCH("-", Table3[[#This Row],[Tax Parcel ID]], 1)-1)))</f>
        <v>1007</v>
      </c>
      <c r="S10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0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37</v>
      </c>
      <c r="U10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http://njparcels.com/property/1007/19/37</v>
      </c>
    </row>
    <row r="108" spans="1:21" ht="30" x14ac:dyDescent="0.2">
      <c r="A108">
        <v>108</v>
      </c>
      <c r="B108" s="2" t="s">
        <v>303</v>
      </c>
      <c r="C108" s="2" t="s">
        <v>304</v>
      </c>
      <c r="D108" s="2" t="s">
        <v>73</v>
      </c>
      <c r="E108" s="2" t="s">
        <v>240</v>
      </c>
      <c r="I108" s="2" t="s">
        <v>37</v>
      </c>
      <c r="J108" t="s">
        <v>15</v>
      </c>
      <c r="K108" t="s">
        <v>55</v>
      </c>
      <c r="L108">
        <v>0.32</v>
      </c>
      <c r="M108">
        <v>0.34</v>
      </c>
      <c r="N108" s="3" t="s">
        <v>306</v>
      </c>
      <c r="P108">
        <f>IF(Table3[[#This Row],[State]]="NJ", 1, 0)</f>
        <v>1</v>
      </c>
      <c r="Q108">
        <f>IF(Table3[[#This Row],[State]]="PA", 1, 0)</f>
        <v>0</v>
      </c>
      <c r="R108" t="str">
        <f>IF(Table3[[#This Row],[NJ]]=0,"N/A",IF(ISBLANK(Table3[[#This Row],[Tax Parcel ID]]), "N/A",LEFT(Table3[[#This Row],[Tax Parcel ID]], SEARCH("-", Table3[[#This Row],[Tax Parcel ID]], 1)-1)))</f>
        <v>1016</v>
      </c>
      <c r="S10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36</v>
      </c>
      <c r="T10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0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http://njparcels.com/property/1016/36/11</v>
      </c>
    </row>
    <row r="109" spans="1:21" x14ac:dyDescent="0.2">
      <c r="A109">
        <v>109</v>
      </c>
      <c r="B109" s="2" t="s">
        <v>310</v>
      </c>
      <c r="C109" s="2" t="s">
        <v>311</v>
      </c>
      <c r="I109" s="2" t="s">
        <v>221</v>
      </c>
      <c r="J109" t="s">
        <v>15</v>
      </c>
      <c r="K109" t="s">
        <v>55</v>
      </c>
      <c r="L109">
        <v>1.54</v>
      </c>
      <c r="M109">
        <v>0</v>
      </c>
      <c r="N109" s="3" t="s">
        <v>312</v>
      </c>
      <c r="P109">
        <f>IF(Table3[[#This Row],[State]]="NJ", 1, 0)</f>
        <v>1</v>
      </c>
      <c r="Q109">
        <f>IF(Table3[[#This Row],[State]]="PA", 1, 0)</f>
        <v>0</v>
      </c>
      <c r="R109" t="str">
        <f>IF(Table3[[#This Row],[NJ]]=0,"N/A",IF(ISBLANK(Table3[[#This Row],[Tax Parcel ID]]), "N/A",LEFT(Table3[[#This Row],[Tax Parcel ID]], SEARCH("-", Table3[[#This Row],[Tax Parcel ID]], 1)-1)))</f>
        <v>1007</v>
      </c>
      <c r="S10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0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0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http://njparcels.com/property/1007/33/19</v>
      </c>
    </row>
    <row r="110" spans="1:21" x14ac:dyDescent="0.2">
      <c r="A110">
        <v>110</v>
      </c>
      <c r="B110" s="2" t="s">
        <v>313</v>
      </c>
      <c r="C110" s="2" t="s">
        <v>314</v>
      </c>
      <c r="D110" s="2" t="s">
        <v>54</v>
      </c>
      <c r="I110" s="2" t="s">
        <v>221</v>
      </c>
      <c r="J110" t="s">
        <v>15</v>
      </c>
      <c r="K110" t="s">
        <v>55</v>
      </c>
      <c r="L110">
        <v>1.41</v>
      </c>
      <c r="M110">
        <v>1.5</v>
      </c>
      <c r="N110" s="3" t="s">
        <v>315</v>
      </c>
      <c r="P110">
        <f>IF(Table3[[#This Row],[State]]="NJ", 1, 0)</f>
        <v>1</v>
      </c>
      <c r="Q110">
        <f>IF(Table3[[#This Row],[State]]="PA", 1, 0)</f>
        <v>0</v>
      </c>
      <c r="R110" t="str">
        <f>IF(Table3[[#This Row],[NJ]]=0,"N/A",IF(ISBLANK(Table3[[#This Row],[Tax Parcel ID]]), "N/A",LEFT(Table3[[#This Row],[Tax Parcel ID]], SEARCH("-", Table3[[#This Row],[Tax Parcel ID]], 1)-1)))</f>
        <v>1007</v>
      </c>
      <c r="S11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32</v>
      </c>
      <c r="T11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33</v>
      </c>
      <c r="U11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http://njparcels.com/property/1007/32/33</v>
      </c>
    </row>
    <row r="111" spans="1:21" ht="45" x14ac:dyDescent="0.2">
      <c r="A111">
        <v>111</v>
      </c>
      <c r="B111" s="2" t="s">
        <v>316</v>
      </c>
      <c r="C111" s="2" t="s">
        <v>317</v>
      </c>
      <c r="D111" s="2" t="s">
        <v>73</v>
      </c>
      <c r="E111" s="2" t="s">
        <v>53</v>
      </c>
      <c r="F111" s="2" t="s">
        <v>220</v>
      </c>
      <c r="G111" s="2" t="s">
        <v>318</v>
      </c>
      <c r="H111" s="2" t="s">
        <v>319</v>
      </c>
      <c r="I111" s="2" t="s">
        <v>221</v>
      </c>
      <c r="J111" t="s">
        <v>15</v>
      </c>
      <c r="K111" t="s">
        <v>55</v>
      </c>
      <c r="L111">
        <v>1.06</v>
      </c>
      <c r="M111">
        <v>0</v>
      </c>
      <c r="N111" s="3" t="s">
        <v>320</v>
      </c>
      <c r="P111">
        <f>IF(Table3[[#This Row],[State]]="NJ", 1, 0)</f>
        <v>1</v>
      </c>
      <c r="Q111">
        <f>IF(Table3[[#This Row],[State]]="PA", 1, 0)</f>
        <v>0</v>
      </c>
      <c r="R111" t="str">
        <f>IF(Table3[[#This Row],[NJ]]=0,"N/A",IF(ISBLANK(Table3[[#This Row],[Tax Parcel ID]]), "N/A",LEFT(Table3[[#This Row],[Tax Parcel ID]], SEARCH("-", Table3[[#This Row],[Tax Parcel ID]], 1)-1)))</f>
        <v>1007</v>
      </c>
      <c r="S11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1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1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http://njparcels.com/property/1007/62/4</v>
      </c>
    </row>
    <row r="112" spans="1:21" ht="30" x14ac:dyDescent="0.2">
      <c r="A112">
        <v>112</v>
      </c>
      <c r="B112" s="2" t="s">
        <v>321</v>
      </c>
      <c r="C112" s="2" t="s">
        <v>322</v>
      </c>
      <c r="I112" s="2" t="s">
        <v>221</v>
      </c>
      <c r="J112" t="s">
        <v>15</v>
      </c>
      <c r="K112" t="s">
        <v>55</v>
      </c>
      <c r="L112">
        <v>0.67</v>
      </c>
      <c r="M112">
        <v>0</v>
      </c>
      <c r="N112" s="3" t="s">
        <v>323</v>
      </c>
      <c r="P112">
        <f>IF(Table3[[#This Row],[State]]="NJ", 1, 0)</f>
        <v>1</v>
      </c>
      <c r="Q112">
        <f>IF(Table3[[#This Row],[State]]="PA", 1, 0)</f>
        <v>0</v>
      </c>
      <c r="R112" t="str">
        <f>IF(Table3[[#This Row],[NJ]]=0,"N/A",IF(ISBLANK(Table3[[#This Row],[Tax Parcel ID]]), "N/A",LEFT(Table3[[#This Row],[Tax Parcel ID]], SEARCH("-", Table3[[#This Row],[Tax Parcel ID]], 1)-1)))</f>
        <v>1007</v>
      </c>
      <c r="S11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11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1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http://njparcels.com/property/1007/55/3</v>
      </c>
    </row>
    <row r="113" spans="1:21" ht="30" x14ac:dyDescent="0.2">
      <c r="A113">
        <v>113</v>
      </c>
      <c r="B113" s="2" t="s">
        <v>324</v>
      </c>
      <c r="C113" s="2" t="s">
        <v>53</v>
      </c>
      <c r="D113" s="2" t="s">
        <v>325</v>
      </c>
      <c r="I113" s="2" t="s">
        <v>45</v>
      </c>
      <c r="J113" t="s">
        <v>15</v>
      </c>
      <c r="K113" t="s">
        <v>55</v>
      </c>
      <c r="L113">
        <v>2.35</v>
      </c>
      <c r="M113">
        <v>3.4</v>
      </c>
      <c r="N113" s="3" t="s">
        <v>326</v>
      </c>
      <c r="P113">
        <f>IF(Table3[[#This Row],[State]]="NJ", 1, 0)</f>
        <v>1</v>
      </c>
      <c r="Q113">
        <f>IF(Table3[[#This Row],[State]]="PA", 1, 0)</f>
        <v>0</v>
      </c>
      <c r="R113" t="str">
        <f>IF(Table3[[#This Row],[NJ]]=0,"N/A",IF(ISBLANK(Table3[[#This Row],[Tax Parcel ID]]), "N/A",LEFT(Table3[[#This Row],[Tax Parcel ID]], SEARCH("-", Table3[[#This Row],[Tax Parcel ID]], 1)-1)))</f>
        <v>1015</v>
      </c>
      <c r="S11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11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1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http://njparcels.com/property/1015/15/3</v>
      </c>
    </row>
    <row r="114" spans="1:21" ht="30" x14ac:dyDescent="0.2">
      <c r="A114">
        <v>114</v>
      </c>
      <c r="B114" s="2" t="s">
        <v>327</v>
      </c>
      <c r="C114" s="2" t="s">
        <v>328</v>
      </c>
      <c r="D114" s="2" t="s">
        <v>322</v>
      </c>
      <c r="I114" s="2" t="s">
        <v>45</v>
      </c>
      <c r="J114" t="s">
        <v>15</v>
      </c>
      <c r="K114" t="s">
        <v>55</v>
      </c>
      <c r="L114">
        <v>0.82</v>
      </c>
      <c r="M114">
        <v>0.86</v>
      </c>
      <c r="N114" s="3" t="s">
        <v>329</v>
      </c>
      <c r="P114">
        <f>IF(Table3[[#This Row],[State]]="NJ", 1, 0)</f>
        <v>1</v>
      </c>
      <c r="Q114">
        <f>IF(Table3[[#This Row],[State]]="PA", 1, 0)</f>
        <v>0</v>
      </c>
      <c r="R114" t="str">
        <f>IF(Table3[[#This Row],[NJ]]=0,"N/A",IF(ISBLANK(Table3[[#This Row],[Tax Parcel ID]]), "N/A",LEFT(Table3[[#This Row],[Tax Parcel ID]], SEARCH("-", Table3[[#This Row],[Tax Parcel ID]], 1)-1)))</f>
        <v>1015</v>
      </c>
      <c r="S11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1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15</v>
      </c>
      <c r="U11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http://njparcels.com/property/1015/21/15</v>
      </c>
    </row>
    <row r="115" spans="1:21" ht="30" x14ac:dyDescent="0.2">
      <c r="A115">
        <v>115</v>
      </c>
      <c r="B115" s="2" t="s">
        <v>330</v>
      </c>
      <c r="C115" s="2" t="s">
        <v>331</v>
      </c>
      <c r="D115" s="2" t="s">
        <v>53</v>
      </c>
      <c r="E115" s="2" t="s">
        <v>73</v>
      </c>
      <c r="I115" s="2" t="s">
        <v>221</v>
      </c>
      <c r="J115" t="s">
        <v>15</v>
      </c>
      <c r="K115" t="s">
        <v>55</v>
      </c>
      <c r="L115">
        <v>1.89</v>
      </c>
      <c r="M115">
        <v>4.0999999999999996</v>
      </c>
      <c r="N115" s="3" t="s">
        <v>332</v>
      </c>
      <c r="P115">
        <f>IF(Table3[[#This Row],[State]]="NJ", 1, 0)</f>
        <v>1</v>
      </c>
      <c r="Q115">
        <f>IF(Table3[[#This Row],[State]]="PA", 1, 0)</f>
        <v>0</v>
      </c>
      <c r="R115" t="str">
        <f>IF(Table3[[#This Row],[NJ]]=0,"N/A",IF(ISBLANK(Table3[[#This Row],[Tax Parcel ID]]), "N/A",LEFT(Table3[[#This Row],[Tax Parcel ID]], SEARCH("-", Table3[[#This Row],[Tax Parcel ID]], 1)-1)))</f>
        <v>1007</v>
      </c>
      <c r="S11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31</v>
      </c>
      <c r="T11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1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http://njparcels.com/property/1007/31/3</v>
      </c>
    </row>
    <row r="116" spans="1:21" ht="30" x14ac:dyDescent="0.2">
      <c r="A116">
        <v>116</v>
      </c>
      <c r="B116" s="2" t="s">
        <v>333</v>
      </c>
      <c r="C116" s="2" t="s">
        <v>334</v>
      </c>
      <c r="D116" s="2" t="s">
        <v>53</v>
      </c>
      <c r="E116" s="2" t="s">
        <v>220</v>
      </c>
      <c r="F116" s="2" t="s">
        <v>335</v>
      </c>
      <c r="I116" s="2" t="s">
        <v>221</v>
      </c>
      <c r="J116" t="s">
        <v>15</v>
      </c>
      <c r="K116" t="s">
        <v>55</v>
      </c>
      <c r="L116">
        <v>1.41</v>
      </c>
      <c r="M116">
        <v>2.39</v>
      </c>
      <c r="N116" s="3" t="s">
        <v>336</v>
      </c>
      <c r="P116">
        <f>IF(Table3[[#This Row],[State]]="NJ", 1, 0)</f>
        <v>1</v>
      </c>
      <c r="Q116">
        <f>IF(Table3[[#This Row],[State]]="PA", 1, 0)</f>
        <v>0</v>
      </c>
      <c r="R116" t="str">
        <f>IF(Table3[[#This Row],[NJ]]=0,"N/A",IF(ISBLANK(Table3[[#This Row],[Tax Parcel ID]]), "N/A",LEFT(Table3[[#This Row],[Tax Parcel ID]], SEARCH("-", Table3[[#This Row],[Tax Parcel ID]], 1)-1)))</f>
        <v>1007</v>
      </c>
      <c r="S11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1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4.01</v>
      </c>
      <c r="U11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http://njparcels.com/property/1007/33/4.01</v>
      </c>
    </row>
    <row r="117" spans="1:21" ht="30" x14ac:dyDescent="0.2">
      <c r="A117">
        <v>117</v>
      </c>
      <c r="B117" s="2" t="s">
        <v>337</v>
      </c>
      <c r="C117" s="2" t="s">
        <v>322</v>
      </c>
      <c r="I117" s="2" t="s">
        <v>221</v>
      </c>
      <c r="J117" t="s">
        <v>15</v>
      </c>
      <c r="K117" t="s">
        <v>55</v>
      </c>
      <c r="L117">
        <v>0.11</v>
      </c>
      <c r="M117">
        <v>0.21</v>
      </c>
      <c r="N117" s="3" t="s">
        <v>338</v>
      </c>
      <c r="P117">
        <f>IF(Table3[[#This Row],[State]]="NJ", 1, 0)</f>
        <v>1</v>
      </c>
      <c r="Q117">
        <f>IF(Table3[[#This Row],[State]]="PA", 1, 0)</f>
        <v>0</v>
      </c>
      <c r="R117" t="str">
        <f>IF(Table3[[#This Row],[NJ]]=0,"N/A",IF(ISBLANK(Table3[[#This Row],[Tax Parcel ID]]), "N/A",LEFT(Table3[[#This Row],[Tax Parcel ID]], SEARCH("-", Table3[[#This Row],[Tax Parcel ID]], 1)-1)))</f>
        <v>1007</v>
      </c>
      <c r="S11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1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50.01</v>
      </c>
      <c r="U11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http://njparcels.com/property/1007/60/50.01</v>
      </c>
    </row>
    <row r="118" spans="1:21" x14ac:dyDescent="0.2">
      <c r="A118">
        <v>118</v>
      </c>
      <c r="B118" s="2" t="s">
        <v>339</v>
      </c>
      <c r="C118" s="2" t="s">
        <v>340</v>
      </c>
      <c r="I118" s="2" t="s">
        <v>221</v>
      </c>
      <c r="J118" t="s">
        <v>15</v>
      </c>
      <c r="K118" t="s">
        <v>55</v>
      </c>
      <c r="L118">
        <v>0.19</v>
      </c>
      <c r="M118">
        <v>0.32</v>
      </c>
      <c r="N118" s="3" t="s">
        <v>341</v>
      </c>
      <c r="P118">
        <f>IF(Table3[[#This Row],[State]]="NJ", 1, 0)</f>
        <v>1</v>
      </c>
      <c r="Q118">
        <f>IF(Table3[[#This Row],[State]]="PA", 1, 0)</f>
        <v>0</v>
      </c>
      <c r="R118" t="str">
        <f>IF(Table3[[#This Row],[NJ]]=0,"N/A",IF(ISBLANK(Table3[[#This Row],[Tax Parcel ID]]), "N/A",LEFT(Table3[[#This Row],[Tax Parcel ID]], SEARCH("-", Table3[[#This Row],[Tax Parcel ID]], 1)-1)))</f>
        <v>1007</v>
      </c>
      <c r="S11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1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12.01</v>
      </c>
      <c r="U11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http://njparcels.com/property/1007/62/12.01</v>
      </c>
    </row>
    <row r="119" spans="1:21" ht="30" x14ac:dyDescent="0.2">
      <c r="A119">
        <v>119</v>
      </c>
      <c r="B119" s="2" t="s">
        <v>342</v>
      </c>
      <c r="C119" s="2" t="s">
        <v>343</v>
      </c>
      <c r="D119" s="2" t="s">
        <v>344</v>
      </c>
      <c r="I119" s="2" t="s">
        <v>8</v>
      </c>
      <c r="J119" t="s">
        <v>15</v>
      </c>
      <c r="K119" t="s">
        <v>19</v>
      </c>
      <c r="L119">
        <v>0.31</v>
      </c>
      <c r="M119">
        <v>0.46</v>
      </c>
      <c r="N119" s="3" t="s">
        <v>345</v>
      </c>
      <c r="P119">
        <f>IF(Table3[[#This Row],[State]]="NJ", 1, 0)</f>
        <v>1</v>
      </c>
      <c r="Q119">
        <f>IF(Table3[[#This Row],[State]]="PA", 1, 0)</f>
        <v>0</v>
      </c>
      <c r="R119" t="str">
        <f>IF(Table3[[#This Row],[NJ]]=0,"N/A",IF(ISBLANK(Table3[[#This Row],[Tax Parcel ID]]), "N/A",LEFT(Table3[[#This Row],[Tax Parcel ID]], SEARCH("-", Table3[[#This Row],[Tax Parcel ID]], 1)-1)))</f>
        <v>1106</v>
      </c>
      <c r="S11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56</v>
      </c>
      <c r="T11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1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http://njparcels.com/property/1106/56/11</v>
      </c>
    </row>
    <row r="120" spans="1:21" ht="30" x14ac:dyDescent="0.2">
      <c r="A120">
        <v>120</v>
      </c>
      <c r="B120" s="2" t="s">
        <v>346</v>
      </c>
      <c r="C120" s="2" t="s">
        <v>347</v>
      </c>
      <c r="D120" s="2" t="s">
        <v>322</v>
      </c>
      <c r="I120" s="2" t="s">
        <v>221</v>
      </c>
      <c r="J120" t="s">
        <v>15</v>
      </c>
      <c r="K120" t="s">
        <v>19</v>
      </c>
      <c r="L120">
        <v>0.82</v>
      </c>
      <c r="M120">
        <v>0.67</v>
      </c>
      <c r="N120" s="3" t="s">
        <v>348</v>
      </c>
      <c r="P120">
        <f>IF(Table3[[#This Row],[State]]="NJ", 1, 0)</f>
        <v>1</v>
      </c>
      <c r="Q120">
        <f>IF(Table3[[#This Row],[State]]="PA", 1, 0)</f>
        <v>0</v>
      </c>
      <c r="R120" t="str">
        <f>IF(Table3[[#This Row],[NJ]]=0,"N/A",IF(ISBLANK(Table3[[#This Row],[Tax Parcel ID]]), "N/A",LEFT(Table3[[#This Row],[Tax Parcel ID]], SEARCH("-", Table3[[#This Row],[Tax Parcel ID]], 1)-1)))</f>
        <v>1007</v>
      </c>
      <c r="S12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2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5.02</v>
      </c>
      <c r="U12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http://njparcels.com/property/1007/60/5.02</v>
      </c>
    </row>
    <row r="121" spans="1:21" ht="30" x14ac:dyDescent="0.2">
      <c r="A121">
        <v>121</v>
      </c>
      <c r="B121" s="2" t="s">
        <v>349</v>
      </c>
      <c r="C121" s="2" t="s">
        <v>73</v>
      </c>
      <c r="D121" s="2" t="s">
        <v>53</v>
      </c>
      <c r="I121" s="2" t="s">
        <v>63</v>
      </c>
      <c r="J121" t="s">
        <v>15</v>
      </c>
      <c r="K121" t="s">
        <v>55</v>
      </c>
      <c r="L121">
        <v>1.2</v>
      </c>
      <c r="M121">
        <v>1.46</v>
      </c>
      <c r="N121" s="3" t="s">
        <v>350</v>
      </c>
      <c r="P121">
        <f>IF(Table3[[#This Row],[State]]="NJ", 1, 0)</f>
        <v>1</v>
      </c>
      <c r="Q121">
        <f>IF(Table3[[#This Row],[State]]="PA", 1, 0)</f>
        <v>0</v>
      </c>
      <c r="R121" t="str">
        <f>IF(Table3[[#This Row],[NJ]]=0,"N/A",IF(ISBLANK(Table3[[#This Row],[Tax Parcel ID]]), "N/A",LEFT(Table3[[#This Row],[Tax Parcel ID]], SEARCH("-", Table3[[#This Row],[Tax Parcel ID]], 1)-1)))</f>
        <v>1026</v>
      </c>
      <c r="S12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12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2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http://njparcels.com/property/1026/3/16</v>
      </c>
    </row>
    <row r="122" spans="1:21" x14ac:dyDescent="0.2">
      <c r="A122">
        <v>122</v>
      </c>
      <c r="B122" s="2" t="s">
        <v>351</v>
      </c>
      <c r="C122" s="2" t="s">
        <v>352</v>
      </c>
      <c r="D122" s="2" t="s">
        <v>353</v>
      </c>
      <c r="I122" s="2" t="s">
        <v>221</v>
      </c>
      <c r="J122" t="s">
        <v>15</v>
      </c>
      <c r="K122" t="s">
        <v>55</v>
      </c>
      <c r="L122">
        <v>0.1</v>
      </c>
      <c r="M122">
        <v>0</v>
      </c>
      <c r="N122" s="3" t="s">
        <v>354</v>
      </c>
      <c r="P122">
        <f>IF(Table3[[#This Row],[State]]="NJ", 1, 0)</f>
        <v>1</v>
      </c>
      <c r="Q122">
        <f>IF(Table3[[#This Row],[State]]="PA", 1, 0)</f>
        <v>0</v>
      </c>
      <c r="R122" t="str">
        <f>IF(Table3[[#This Row],[NJ]]=0,"N/A",IF(ISBLANK(Table3[[#This Row],[Tax Parcel ID]]), "N/A",LEFT(Table3[[#This Row],[Tax Parcel ID]], SEARCH("-", Table3[[#This Row],[Tax Parcel ID]], 1)-1)))</f>
        <v>1007</v>
      </c>
      <c r="S12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2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21</v>
      </c>
      <c r="U12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http://njparcels.com/property/1007/33/21</v>
      </c>
    </row>
    <row r="123" spans="1:21" ht="30" x14ac:dyDescent="0.2">
      <c r="A123">
        <v>123</v>
      </c>
      <c r="B123" s="2" t="s">
        <v>355</v>
      </c>
      <c r="C123" s="2" t="s">
        <v>356</v>
      </c>
      <c r="D123" s="2" t="s">
        <v>357</v>
      </c>
      <c r="E123" s="2" t="s">
        <v>358</v>
      </c>
      <c r="I123" s="2" t="s">
        <v>221</v>
      </c>
      <c r="J123" t="s">
        <v>15</v>
      </c>
      <c r="K123" t="s">
        <v>55</v>
      </c>
      <c r="L123">
        <v>7.0000000000000007E-2</v>
      </c>
      <c r="M123">
        <v>0</v>
      </c>
      <c r="N123" s="3" t="s">
        <v>359</v>
      </c>
      <c r="P123">
        <f>IF(Table3[[#This Row],[State]]="NJ", 1, 0)</f>
        <v>1</v>
      </c>
      <c r="Q123">
        <f>IF(Table3[[#This Row],[State]]="PA", 1, 0)</f>
        <v>0</v>
      </c>
      <c r="R123" t="str">
        <f>IF(Table3[[#This Row],[NJ]]=0,"N/A",IF(ISBLANK(Table3[[#This Row],[Tax Parcel ID]]), "N/A",LEFT(Table3[[#This Row],[Tax Parcel ID]], SEARCH("-", Table3[[#This Row],[Tax Parcel ID]], 1)-1)))</f>
        <v>1007</v>
      </c>
      <c r="S12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2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2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http://njparcels.com/property/1007/62/5</v>
      </c>
    </row>
    <row r="124" spans="1:21" ht="60" x14ac:dyDescent="0.2">
      <c r="A124">
        <v>124</v>
      </c>
      <c r="B124" s="2" t="s">
        <v>360</v>
      </c>
      <c r="C124" s="2" t="s">
        <v>361</v>
      </c>
      <c r="I124" s="2" t="s">
        <v>45</v>
      </c>
      <c r="J124" t="s">
        <v>15</v>
      </c>
      <c r="K124" t="s">
        <v>55</v>
      </c>
      <c r="L124">
        <v>1.23</v>
      </c>
      <c r="M124">
        <v>1.33</v>
      </c>
      <c r="N124" s="3" t="s">
        <v>362</v>
      </c>
      <c r="P124" s="7">
        <f>IF(Table3[[#This Row],[State]]="NJ", 1, 0)</f>
        <v>1</v>
      </c>
      <c r="Q124" s="7">
        <f>IF(Table3[[#This Row],[State]]="PA", 1, 0)</f>
        <v>0</v>
      </c>
      <c r="R124" t="str">
        <f>IF(Table3[[#This Row],[NJ]]=0,"N/A",IF(ISBLANK(Table3[[#This Row],[Tax Parcel ID]]), "N/A",LEFT(Table3[[#This Row],[Tax Parcel ID]], SEARCH("-", Table3[[#This Row],[Tax Parcel ID]], 1)-1)))</f>
        <v>1015</v>
      </c>
      <c r="S12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20</v>
      </c>
      <c r="T12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2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http://njparcels.com/property/1015/20/10</v>
      </c>
    </row>
    <row r="125" spans="1:21" ht="45" x14ac:dyDescent="0.2">
      <c r="A125">
        <v>125</v>
      </c>
      <c r="B125" s="2" t="s">
        <v>363</v>
      </c>
      <c r="C125" s="2" t="s">
        <v>364</v>
      </c>
      <c r="D125" s="2" t="s">
        <v>365</v>
      </c>
      <c r="E125" s="2" t="s">
        <v>73</v>
      </c>
      <c r="F125" s="2" t="s">
        <v>76</v>
      </c>
      <c r="G125" s="2" t="s">
        <v>366</v>
      </c>
      <c r="I125" s="2" t="s">
        <v>8</v>
      </c>
      <c r="J125" t="s">
        <v>15</v>
      </c>
      <c r="K125" t="s">
        <v>19</v>
      </c>
      <c r="L125">
        <v>1.86</v>
      </c>
      <c r="M125">
        <v>3.28</v>
      </c>
      <c r="N125" s="3" t="s">
        <v>367</v>
      </c>
      <c r="P125" s="7">
        <f>IF(Table3[[#This Row],[State]]="NJ", 1, 0)</f>
        <v>1</v>
      </c>
      <c r="Q125" s="7">
        <f>IF(Table3[[#This Row],[State]]="PA", 1, 0)</f>
        <v>0</v>
      </c>
      <c r="R125" t="str">
        <f>IF(Table3[[#This Row],[NJ]]=0,"N/A",IF(ISBLANK(Table3[[#This Row],[Tax Parcel ID]]), "N/A",LEFT(Table3[[#This Row],[Tax Parcel ID]], SEARCH("-", Table3[[#This Row],[Tax Parcel ID]], 1)-1)))</f>
        <v>1106</v>
      </c>
      <c r="S12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61</v>
      </c>
      <c r="T12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3.02</v>
      </c>
      <c r="U12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http://njparcels.com/property/1106/61/3.02</v>
      </c>
    </row>
    <row r="126" spans="1:21" ht="45" x14ac:dyDescent="0.2">
      <c r="A126">
        <v>126</v>
      </c>
      <c r="B126" s="2" t="s">
        <v>363</v>
      </c>
      <c r="C126" s="2" t="s">
        <v>364</v>
      </c>
      <c r="D126" s="2" t="s">
        <v>365</v>
      </c>
      <c r="E126" s="2" t="s">
        <v>73</v>
      </c>
      <c r="F126" s="2" t="s">
        <v>76</v>
      </c>
      <c r="G126" s="2" t="s">
        <v>366</v>
      </c>
      <c r="I126" s="2" t="s">
        <v>8</v>
      </c>
      <c r="J126" t="s">
        <v>15</v>
      </c>
      <c r="K126" t="s">
        <v>19</v>
      </c>
      <c r="L126">
        <v>1.97</v>
      </c>
      <c r="M126">
        <v>3.59</v>
      </c>
      <c r="N126" s="3" t="s">
        <v>368</v>
      </c>
      <c r="P126" s="7">
        <f>IF(Table3[[#This Row],[State]]="NJ", 1, 0)</f>
        <v>1</v>
      </c>
      <c r="Q126" s="7">
        <f>IF(Table3[[#This Row],[State]]="PA", 1, 0)</f>
        <v>0</v>
      </c>
      <c r="R126" t="str">
        <f>IF(Table3[[#This Row],[NJ]]=0,"N/A",IF(ISBLANK(Table3[[#This Row],[Tax Parcel ID]]), "N/A",LEFT(Table3[[#This Row],[Tax Parcel ID]], SEARCH("-", Table3[[#This Row],[Tax Parcel ID]], 1)-1)))</f>
        <v>1106</v>
      </c>
      <c r="S12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61</v>
      </c>
      <c r="T12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5.01</v>
      </c>
      <c r="U12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http://njparcels.com/property/1106/61/5.01</v>
      </c>
    </row>
    <row r="127" spans="1:21" ht="30" x14ac:dyDescent="0.2">
      <c r="A127">
        <v>127</v>
      </c>
      <c r="B127" s="2" t="s">
        <v>314</v>
      </c>
      <c r="C127" s="2" t="s">
        <v>54</v>
      </c>
      <c r="D127" s="2" t="s">
        <v>220</v>
      </c>
      <c r="I127" s="2" t="s">
        <v>221</v>
      </c>
      <c r="J127" t="s">
        <v>15</v>
      </c>
      <c r="K127" t="s">
        <v>55</v>
      </c>
      <c r="L127">
        <v>0.73</v>
      </c>
      <c r="M127">
        <v>0</v>
      </c>
      <c r="N127" s="3" t="s">
        <v>369</v>
      </c>
      <c r="P127">
        <f>IF(Table3[[#This Row],[State]]="NJ", 1, 0)</f>
        <v>1</v>
      </c>
      <c r="Q127">
        <f>IF(Table3[[#This Row],[State]]="PA", 1, 0)</f>
        <v>0</v>
      </c>
      <c r="R127" t="str">
        <f>IF(Table3[[#This Row],[NJ]]=0,"N/A",IF(ISBLANK(Table3[[#This Row],[Tax Parcel ID]]), "N/A",LEFT(Table3[[#This Row],[Tax Parcel ID]], SEARCH("-", Table3[[#This Row],[Tax Parcel ID]], 1)-1)))</f>
        <v>1007</v>
      </c>
      <c r="S12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32</v>
      </c>
      <c r="T12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2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http://njparcels.com/property/1007/32/4</v>
      </c>
    </row>
    <row r="128" spans="1:21" x14ac:dyDescent="0.2">
      <c r="A128">
        <v>128</v>
      </c>
      <c r="B128" s="2" t="s">
        <v>370</v>
      </c>
      <c r="I128" s="2" t="s">
        <v>221</v>
      </c>
      <c r="J128" t="s">
        <v>15</v>
      </c>
      <c r="K128" t="s">
        <v>55</v>
      </c>
      <c r="L128">
        <v>1</v>
      </c>
      <c r="M128">
        <v>0</v>
      </c>
      <c r="N128" s="3" t="s">
        <v>371</v>
      </c>
      <c r="P128" s="7">
        <f>IF(Table3[[#This Row],[State]]="NJ", 1, 0)</f>
        <v>1</v>
      </c>
      <c r="Q128" s="7">
        <f>IF(Table3[[#This Row],[State]]="PA", 1, 0)</f>
        <v>0</v>
      </c>
      <c r="R128" t="str">
        <f>IF(Table3[[#This Row],[NJ]]=0,"N/A",IF(ISBLANK(Table3[[#This Row],[Tax Parcel ID]]), "N/A",LEFT(Table3[[#This Row],[Tax Parcel ID]], SEARCH("-", Table3[[#This Row],[Tax Parcel ID]], 1)-1)))</f>
        <v>1007</v>
      </c>
      <c r="S12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2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2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http://njparcels.com/property/1007/62/2</v>
      </c>
    </row>
    <row r="129" spans="1:21" x14ac:dyDescent="0.2">
      <c r="A129">
        <v>129</v>
      </c>
      <c r="B129" s="2" t="s">
        <v>372</v>
      </c>
      <c r="I129" s="2" t="s">
        <v>221</v>
      </c>
      <c r="J129" t="s">
        <v>15</v>
      </c>
      <c r="K129" t="s">
        <v>55</v>
      </c>
      <c r="L129">
        <v>0.12</v>
      </c>
      <c r="M129">
        <v>0</v>
      </c>
      <c r="N129" s="3" t="s">
        <v>373</v>
      </c>
      <c r="P129" s="7">
        <f>IF(Table3[[#This Row],[State]]="NJ", 1, 0)</f>
        <v>1</v>
      </c>
      <c r="Q129" s="7">
        <f>IF(Table3[[#This Row],[State]]="PA", 1, 0)</f>
        <v>0</v>
      </c>
      <c r="R129" t="str">
        <f>IF(Table3[[#This Row],[NJ]]=0,"N/A",IF(ISBLANK(Table3[[#This Row],[Tax Parcel ID]]), "N/A",LEFT(Table3[[#This Row],[Tax Parcel ID]], SEARCH("-", Table3[[#This Row],[Tax Parcel ID]], 1)-1)))</f>
        <v>1007</v>
      </c>
      <c r="S12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2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23</v>
      </c>
      <c r="U12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http://njparcels.com/property/1007/33/23</v>
      </c>
    </row>
    <row r="130" spans="1:21" ht="30" x14ac:dyDescent="0.2">
      <c r="A130">
        <v>130</v>
      </c>
      <c r="B130" s="2" t="s">
        <v>374</v>
      </c>
      <c r="C130" s="2" t="s">
        <v>375</v>
      </c>
      <c r="I130" s="2" t="s">
        <v>221</v>
      </c>
      <c r="J130" t="s">
        <v>15</v>
      </c>
      <c r="K130" t="s">
        <v>55</v>
      </c>
      <c r="L130">
        <v>0.73</v>
      </c>
      <c r="M130">
        <v>0</v>
      </c>
      <c r="N130" s="3" t="s">
        <v>376</v>
      </c>
      <c r="P130" s="7">
        <f>IF(Table3[[#This Row],[State]]="NJ", 1, 0)</f>
        <v>1</v>
      </c>
      <c r="Q130" s="7">
        <f>IF(Table3[[#This Row],[State]]="PA", 1, 0)</f>
        <v>0</v>
      </c>
      <c r="R130" t="str">
        <f>IF(Table3[[#This Row],[NJ]]=0,"N/A",IF(ISBLANK(Table3[[#This Row],[Tax Parcel ID]]), "N/A",LEFT(Table3[[#This Row],[Tax Parcel ID]], SEARCH("-", Table3[[#This Row],[Tax Parcel ID]], 1)-1)))</f>
        <v>1007</v>
      </c>
      <c r="S13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3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13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http://njparcels.com/property/1007/60/14</v>
      </c>
    </row>
    <row r="131" spans="1:21" ht="30" x14ac:dyDescent="0.2">
      <c r="A131">
        <v>131</v>
      </c>
      <c r="B131" s="2" t="s">
        <v>377</v>
      </c>
      <c r="I131" s="2" t="s">
        <v>37</v>
      </c>
      <c r="J131" t="s">
        <v>15</v>
      </c>
      <c r="K131" t="s">
        <v>55</v>
      </c>
      <c r="L131">
        <v>0.87</v>
      </c>
      <c r="M131">
        <v>0</v>
      </c>
      <c r="N131" s="3" t="s">
        <v>378</v>
      </c>
      <c r="P131" s="7">
        <f>IF(Table3[[#This Row],[State]]="NJ", 1, 0)</f>
        <v>1</v>
      </c>
      <c r="Q131" s="7">
        <f>IF(Table3[[#This Row],[State]]="PA", 1, 0)</f>
        <v>0</v>
      </c>
      <c r="R131" t="str">
        <f>IF(Table3[[#This Row],[NJ]]=0,"N/A",IF(ISBLANK(Table3[[#This Row],[Tax Parcel ID]]), "N/A",LEFT(Table3[[#This Row],[Tax Parcel ID]], SEARCH("-", Table3[[#This Row],[Tax Parcel ID]], 1)-1)))</f>
        <v>1016</v>
      </c>
      <c r="S13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23</v>
      </c>
      <c r="T13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22</v>
      </c>
      <c r="U13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http://njparcels.com/property/1016/23/22</v>
      </c>
    </row>
    <row r="132" spans="1:21" ht="30" x14ac:dyDescent="0.2">
      <c r="A132">
        <v>132</v>
      </c>
      <c r="B132" s="2" t="s">
        <v>379</v>
      </c>
      <c r="C132" s="2" t="s">
        <v>380</v>
      </c>
      <c r="D132" s="2" t="s">
        <v>53</v>
      </c>
      <c r="E132" s="2" t="s">
        <v>381</v>
      </c>
      <c r="I132" s="2" t="s">
        <v>45</v>
      </c>
      <c r="J132" t="s">
        <v>15</v>
      </c>
      <c r="K132" t="s">
        <v>55</v>
      </c>
      <c r="L132">
        <v>0.88</v>
      </c>
      <c r="M132">
        <v>1.79</v>
      </c>
      <c r="N132" s="3" t="s">
        <v>382</v>
      </c>
      <c r="P132" s="7">
        <f>IF(Table3[[#This Row],[State]]="NJ", 1, 0)</f>
        <v>1</v>
      </c>
      <c r="Q132" s="7">
        <f>IF(Table3[[#This Row],[State]]="PA", 1, 0)</f>
        <v>0</v>
      </c>
      <c r="R132" t="str">
        <f>IF(Table3[[#This Row],[NJ]]=0,"N/A",IF(ISBLANK(Table3[[#This Row],[Tax Parcel ID]]), "N/A",LEFT(Table3[[#This Row],[Tax Parcel ID]], SEARCH("-", Table3[[#This Row],[Tax Parcel ID]], 1)-1)))</f>
        <v>1015</v>
      </c>
      <c r="S13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3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41</v>
      </c>
      <c r="U13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http://njparcels.com/property/1015/13/41</v>
      </c>
    </row>
    <row r="133" spans="1:21" ht="30" x14ac:dyDescent="0.2">
      <c r="A133">
        <v>133</v>
      </c>
      <c r="B133" s="2" t="s">
        <v>383</v>
      </c>
      <c r="C133" s="2" t="s">
        <v>384</v>
      </c>
      <c r="D133" s="2" t="s">
        <v>220</v>
      </c>
      <c r="I133" s="2" t="s">
        <v>221</v>
      </c>
      <c r="J133" t="s">
        <v>15</v>
      </c>
      <c r="K133" t="s">
        <v>55</v>
      </c>
      <c r="L133">
        <v>0.01</v>
      </c>
      <c r="M133">
        <v>0</v>
      </c>
      <c r="N133" s="3" t="s">
        <v>385</v>
      </c>
      <c r="P133" s="7">
        <f>IF(Table3[[#This Row],[State]]="NJ", 1, 0)</f>
        <v>1</v>
      </c>
      <c r="Q133" s="7">
        <f>IF(Table3[[#This Row],[State]]="PA", 1, 0)</f>
        <v>0</v>
      </c>
      <c r="R133" t="str">
        <f>IF(Table3[[#This Row],[NJ]]=0,"N/A",IF(ISBLANK(Table3[[#This Row],[Tax Parcel ID]]), "N/A",LEFT(Table3[[#This Row],[Tax Parcel ID]], SEARCH("-", Table3[[#This Row],[Tax Parcel ID]], 1)-1)))</f>
        <v>1007</v>
      </c>
      <c r="S13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3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13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http://njparcels.com/property/1007/60/14.01</v>
      </c>
    </row>
    <row r="134" spans="1:21" ht="30" x14ac:dyDescent="0.2">
      <c r="A134">
        <v>134</v>
      </c>
      <c r="B134" s="2" t="s">
        <v>76</v>
      </c>
      <c r="C134" s="2" t="s">
        <v>386</v>
      </c>
      <c r="D134" s="2" t="s">
        <v>54</v>
      </c>
      <c r="I134" s="2" t="s">
        <v>8</v>
      </c>
      <c r="J134" t="s">
        <v>15</v>
      </c>
      <c r="K134" t="s">
        <v>19</v>
      </c>
      <c r="L134">
        <v>0.26</v>
      </c>
      <c r="M134">
        <v>0.91</v>
      </c>
      <c r="N134" s="3" t="s">
        <v>387</v>
      </c>
      <c r="P134" s="7">
        <f>IF(Table3[[#This Row],[State]]="NJ", 1, 0)</f>
        <v>1</v>
      </c>
      <c r="Q134" s="7">
        <f>IF(Table3[[#This Row],[State]]="PA", 1, 0)</f>
        <v>0</v>
      </c>
      <c r="R134" t="str">
        <f>IF(Table3[[#This Row],[NJ]]=0,"N/A",IF(ISBLANK(Table3[[#This Row],[Tax Parcel ID]]), "N/A",LEFT(Table3[[#This Row],[Tax Parcel ID]], SEARCH("-", Table3[[#This Row],[Tax Parcel ID]], 1)-1)))</f>
        <v>116</v>
      </c>
      <c r="S13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3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3.12</v>
      </c>
      <c r="U13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http://njparcels.com/property/116/91/3.12</v>
      </c>
    </row>
    <row r="135" spans="1:21" ht="30" x14ac:dyDescent="0.2">
      <c r="A135">
        <v>135</v>
      </c>
      <c r="B135" s="2" t="s">
        <v>388</v>
      </c>
      <c r="C135" s="2" t="s">
        <v>389</v>
      </c>
      <c r="D135" s="2" t="s">
        <v>76</v>
      </c>
      <c r="I135" s="2" t="s">
        <v>8</v>
      </c>
      <c r="J135" t="s">
        <v>15</v>
      </c>
      <c r="K135" t="s">
        <v>19</v>
      </c>
      <c r="L135">
        <v>0.18</v>
      </c>
      <c r="M135">
        <v>0</v>
      </c>
      <c r="N135" s="3" t="s">
        <v>390</v>
      </c>
      <c r="P135" s="7">
        <f>IF(Table3[[#This Row],[State]]="NJ", 1, 0)</f>
        <v>1</v>
      </c>
      <c r="Q135" s="7">
        <f>IF(Table3[[#This Row],[State]]="PA", 1, 0)</f>
        <v>0</v>
      </c>
      <c r="R135" t="str">
        <f>IF(Table3[[#This Row],[NJ]]=0,"N/A",IF(ISBLANK(Table3[[#This Row],[Tax Parcel ID]]), "N/A",LEFT(Table3[[#This Row],[Tax Parcel ID]], SEARCH("-", Table3[[#This Row],[Tax Parcel ID]], 1)-1)))</f>
        <v>1106</v>
      </c>
      <c r="S13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72</v>
      </c>
      <c r="T13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10.13</v>
      </c>
      <c r="U13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http://njparcels.com/property/1106/72/10.13</v>
      </c>
    </row>
    <row r="136" spans="1:21" ht="30" x14ac:dyDescent="0.2">
      <c r="A136">
        <v>136</v>
      </c>
      <c r="B136" s="2" t="s">
        <v>391</v>
      </c>
      <c r="C136" s="2" t="s">
        <v>392</v>
      </c>
      <c r="D136" s="2" t="s">
        <v>393</v>
      </c>
      <c r="E136" s="2" t="s">
        <v>54</v>
      </c>
      <c r="I136" s="2" t="s">
        <v>8</v>
      </c>
      <c r="J136" t="s">
        <v>15</v>
      </c>
      <c r="K136" t="s">
        <v>19</v>
      </c>
      <c r="L136">
        <v>2.23</v>
      </c>
      <c r="M136">
        <v>4.8</v>
      </c>
      <c r="N136" s="3" t="s">
        <v>394</v>
      </c>
      <c r="P136" s="7">
        <f>IF(Table3[[#This Row],[State]]="NJ", 1, 0)</f>
        <v>1</v>
      </c>
      <c r="Q136" s="7">
        <f>IF(Table3[[#This Row],[State]]="PA", 1, 0)</f>
        <v>0</v>
      </c>
      <c r="R136" t="str">
        <f>IF(Table3[[#This Row],[NJ]]=0,"N/A",IF(ISBLANK(Table3[[#This Row],[Tax Parcel ID]]), "N/A",LEFT(Table3[[#This Row],[Tax Parcel ID]], SEARCH("-", Table3[[#This Row],[Tax Parcel ID]], 1)-1)))</f>
        <v>1106</v>
      </c>
      <c r="S13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59</v>
      </c>
      <c r="T13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3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http://njparcels.com/property/1106/59/4</v>
      </c>
    </row>
    <row r="137" spans="1:21" ht="30" x14ac:dyDescent="0.2">
      <c r="A137">
        <v>137</v>
      </c>
      <c r="B137" s="2" t="s">
        <v>395</v>
      </c>
      <c r="C137" s="2" t="s">
        <v>396</v>
      </c>
      <c r="D137" s="2" t="s">
        <v>53</v>
      </c>
      <c r="E137" s="2" t="s">
        <v>397</v>
      </c>
      <c r="I137" s="2" t="s">
        <v>221</v>
      </c>
      <c r="J137" t="s">
        <v>15</v>
      </c>
      <c r="K137" t="s">
        <v>55</v>
      </c>
      <c r="L137">
        <v>3.39</v>
      </c>
      <c r="M137">
        <v>5.29</v>
      </c>
      <c r="N137" s="3" t="s">
        <v>398</v>
      </c>
      <c r="P137" s="7">
        <f>IF(Table3[[#This Row],[State]]="NJ", 1, 0)</f>
        <v>1</v>
      </c>
      <c r="Q137" s="7">
        <f>IF(Table3[[#This Row],[State]]="PA", 1, 0)</f>
        <v>0</v>
      </c>
      <c r="R137" t="str">
        <f>IF(Table3[[#This Row],[NJ]]=0,"N/A",IF(ISBLANK(Table3[[#This Row],[Tax Parcel ID]]), "N/A",LEFT(Table3[[#This Row],[Tax Parcel ID]], SEARCH("-", Table3[[#This Row],[Tax Parcel ID]], 1)-1)))</f>
        <v>1007</v>
      </c>
      <c r="S13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3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3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http://njparcels.com/property/1007/62/12</v>
      </c>
    </row>
    <row r="138" spans="1:21" ht="30" x14ac:dyDescent="0.2">
      <c r="A138">
        <v>138</v>
      </c>
      <c r="B138" s="2" t="s">
        <v>399</v>
      </c>
      <c r="C138" s="2" t="s">
        <v>400</v>
      </c>
      <c r="D138" s="2" t="s">
        <v>53</v>
      </c>
      <c r="I138" s="2" t="s">
        <v>221</v>
      </c>
      <c r="J138" t="s">
        <v>15</v>
      </c>
      <c r="K138" t="s">
        <v>55</v>
      </c>
      <c r="L138">
        <v>0.65</v>
      </c>
      <c r="M138">
        <v>0</v>
      </c>
      <c r="N138" s="3" t="s">
        <v>401</v>
      </c>
      <c r="P138" s="7">
        <f>IF(Table3[[#This Row],[State]]="NJ", 1, 0)</f>
        <v>1</v>
      </c>
      <c r="Q138" s="7">
        <f>IF(Table3[[#This Row],[State]]="PA", 1, 0)</f>
        <v>0</v>
      </c>
      <c r="R138" t="str">
        <f>IF(Table3[[#This Row],[NJ]]=0,"N/A",IF(ISBLANK(Table3[[#This Row],[Tax Parcel ID]]), "N/A",LEFT(Table3[[#This Row],[Tax Parcel ID]], SEARCH("-", Table3[[#This Row],[Tax Parcel ID]], 1)-1)))</f>
        <v>1007</v>
      </c>
      <c r="S13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3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3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http://njparcels.com/property/1007/62/11</v>
      </c>
    </row>
    <row r="139" spans="1:21" ht="30" x14ac:dyDescent="0.2">
      <c r="A139">
        <v>139</v>
      </c>
      <c r="B139" s="2" t="s">
        <v>402</v>
      </c>
      <c r="C139" s="2" t="s">
        <v>53</v>
      </c>
      <c r="D139" s="2" t="s">
        <v>73</v>
      </c>
      <c r="I139" s="2" t="s">
        <v>221</v>
      </c>
      <c r="J139" t="s">
        <v>15</v>
      </c>
      <c r="K139" t="s">
        <v>55</v>
      </c>
      <c r="L139">
        <v>0.01</v>
      </c>
      <c r="M139">
        <v>0</v>
      </c>
      <c r="N139" s="3" t="s">
        <v>403</v>
      </c>
      <c r="P139" s="7">
        <f>IF(Table3[[#This Row],[State]]="NJ", 1, 0)</f>
        <v>1</v>
      </c>
      <c r="Q139" s="7">
        <f>IF(Table3[[#This Row],[State]]="PA", 1, 0)</f>
        <v>0</v>
      </c>
      <c r="R139" t="str">
        <f>IF(Table3[[#This Row],[NJ]]=0,"N/A",IF(ISBLANK(Table3[[#This Row],[Tax Parcel ID]]), "N/A",LEFT(Table3[[#This Row],[Tax Parcel ID]], SEARCH("-", Table3[[#This Row],[Tax Parcel ID]], 1)-1)))</f>
        <v>1007</v>
      </c>
      <c r="S13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3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3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http://njparcels.com/property/1007/19/19</v>
      </c>
    </row>
    <row r="140" spans="1:21" x14ac:dyDescent="0.2">
      <c r="A140">
        <v>140</v>
      </c>
      <c r="B140" s="2" t="s">
        <v>404</v>
      </c>
      <c r="C140" s="2" t="s">
        <v>405</v>
      </c>
      <c r="I140" s="2" t="s">
        <v>63</v>
      </c>
      <c r="J140" t="s">
        <v>15</v>
      </c>
      <c r="K140" t="s">
        <v>55</v>
      </c>
      <c r="L140">
        <v>0.76</v>
      </c>
      <c r="M140">
        <v>0.65</v>
      </c>
      <c r="N140" s="3" t="s">
        <v>406</v>
      </c>
      <c r="P140" s="7">
        <f>IF(Table3[[#This Row],[State]]="NJ", 1, 0)</f>
        <v>1</v>
      </c>
      <c r="Q140" s="7">
        <f>IF(Table3[[#This Row],[State]]="PA", 1, 0)</f>
        <v>0</v>
      </c>
      <c r="R140" t="str">
        <f>IF(Table3[[#This Row],[NJ]]=0,"N/A",IF(ISBLANK(Table3[[#This Row],[Tax Parcel ID]]), "N/A",LEFT(Table3[[#This Row],[Tax Parcel ID]], SEARCH("-", Table3[[#This Row],[Tax Parcel ID]], 1)-1)))</f>
        <v>1026</v>
      </c>
      <c r="S14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28</v>
      </c>
      <c r="T14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14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http://njparcels.com/property/1026/28/8</v>
      </c>
    </row>
    <row r="141" spans="1:21" ht="30" x14ac:dyDescent="0.2">
      <c r="A141">
        <v>142</v>
      </c>
      <c r="B141" s="2" t="s">
        <v>407</v>
      </c>
      <c r="C141" s="2" t="s">
        <v>408</v>
      </c>
      <c r="D141" s="2" t="s">
        <v>409</v>
      </c>
      <c r="E141" s="2" t="s">
        <v>410</v>
      </c>
      <c r="F141" s="2" t="s">
        <v>411</v>
      </c>
      <c r="I141" s="2" t="s">
        <v>37</v>
      </c>
      <c r="J141" t="s">
        <v>15</v>
      </c>
      <c r="K141" t="s">
        <v>55</v>
      </c>
      <c r="L141">
        <v>1.1200000000000001</v>
      </c>
      <c r="M141">
        <v>1.93</v>
      </c>
      <c r="N141" s="3" t="s">
        <v>412</v>
      </c>
      <c r="P141" s="7">
        <f>IF(Table3[[#This Row],[State]]="NJ", 1, 0)</f>
        <v>1</v>
      </c>
      <c r="Q141" s="7">
        <f>IF(Table3[[#This Row],[State]]="PA", 1, 0)</f>
        <v>0</v>
      </c>
      <c r="R141" t="str">
        <f>IF(Table3[[#This Row],[NJ]]=0,"N/A",IF(ISBLANK(Table3[[#This Row],[Tax Parcel ID]]), "N/A",LEFT(Table3[[#This Row],[Tax Parcel ID]], SEARCH("-", Table3[[#This Row],[Tax Parcel ID]], 1)-1)))</f>
        <v>1016</v>
      </c>
      <c r="S14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</v>
      </c>
      <c r="T14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4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http://njparcels.com/property/1016/6/2</v>
      </c>
    </row>
    <row r="142" spans="1:21" ht="30" x14ac:dyDescent="0.2">
      <c r="A142">
        <v>143</v>
      </c>
      <c r="B142" s="2" t="s">
        <v>413</v>
      </c>
      <c r="D142" s="2" t="s">
        <v>414</v>
      </c>
      <c r="E142" s="2" t="s">
        <v>415</v>
      </c>
      <c r="I142" s="2" t="s">
        <v>8</v>
      </c>
      <c r="J142" t="s">
        <v>15</v>
      </c>
      <c r="K142" t="s">
        <v>19</v>
      </c>
      <c r="L142">
        <v>0.11</v>
      </c>
      <c r="M142">
        <v>0.15</v>
      </c>
      <c r="N142" s="3" t="s">
        <v>416</v>
      </c>
      <c r="P142" s="7">
        <f>IF(Table3[[#This Row],[State]]="NJ", 1, 0)</f>
        <v>1</v>
      </c>
      <c r="Q142" s="7">
        <f>IF(Table3[[#This Row],[State]]="PA", 1, 0)</f>
        <v>0</v>
      </c>
      <c r="R142" t="str">
        <f>IF(Table3[[#This Row],[NJ]]=0,"N/A",IF(ISBLANK(Table3[[#This Row],[Tax Parcel ID]]), "N/A",LEFT(Table3[[#This Row],[Tax Parcel ID]], SEARCH("-", Table3[[#This Row],[Tax Parcel ID]], 1)-1)))</f>
        <v>1106</v>
      </c>
      <c r="S14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56</v>
      </c>
      <c r="T14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4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http://njparcels.com/property/1106/56/10</v>
      </c>
    </row>
    <row r="143" spans="1:21" ht="30" x14ac:dyDescent="0.2">
      <c r="A143">
        <v>144</v>
      </c>
      <c r="B143" s="2" t="s">
        <v>417</v>
      </c>
      <c r="C143" s="2" t="s">
        <v>53</v>
      </c>
      <c r="I143" s="2" t="s">
        <v>37</v>
      </c>
      <c r="J143" t="s">
        <v>15</v>
      </c>
      <c r="K143" t="s">
        <v>55</v>
      </c>
      <c r="L143">
        <v>2.12</v>
      </c>
      <c r="M143">
        <v>3.15</v>
      </c>
      <c r="N143" s="3" t="s">
        <v>418</v>
      </c>
      <c r="P143" s="7">
        <f>IF(Table3[[#This Row],[State]]="NJ", 1, 0)</f>
        <v>1</v>
      </c>
      <c r="Q143" s="7">
        <f>IF(Table3[[#This Row],[State]]="PA", 1, 0)</f>
        <v>0</v>
      </c>
      <c r="R143" t="str">
        <f>IF(Table3[[#This Row],[NJ]]=0,"N/A",IF(ISBLANK(Table3[[#This Row],[Tax Parcel ID]]), "N/A",LEFT(Table3[[#This Row],[Tax Parcel ID]], SEARCH("-", Table3[[#This Row],[Tax Parcel ID]], 1)-1)))</f>
        <v>1016</v>
      </c>
      <c r="S14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4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</v>
      </c>
      <c r="U14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http://njparcels.com/property/1016/5/6</v>
      </c>
    </row>
    <row r="144" spans="1:21" x14ac:dyDescent="0.2">
      <c r="A144">
        <v>145</v>
      </c>
      <c r="B144" s="2" t="s">
        <v>419</v>
      </c>
      <c r="I144" s="2" t="s">
        <v>63</v>
      </c>
      <c r="J144" t="s">
        <v>15</v>
      </c>
      <c r="K144" t="s">
        <v>55</v>
      </c>
      <c r="L144">
        <v>1.59</v>
      </c>
      <c r="M144">
        <v>2.37</v>
      </c>
      <c r="N144" s="3" t="s">
        <v>420</v>
      </c>
      <c r="P144" s="7">
        <f>IF(Table3[[#This Row],[State]]="NJ", 1, 0)</f>
        <v>1</v>
      </c>
      <c r="Q144" s="7">
        <f>IF(Table3[[#This Row],[State]]="PA", 1, 0)</f>
        <v>0</v>
      </c>
      <c r="R144" t="str">
        <f>IF(Table3[[#This Row],[NJ]]=0,"N/A",IF(ISBLANK(Table3[[#This Row],[Tax Parcel ID]]), "N/A",LEFT(Table3[[#This Row],[Tax Parcel ID]], SEARCH("-", Table3[[#This Row],[Tax Parcel ID]], 1)-1)))</f>
        <v>1026</v>
      </c>
      <c r="S14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29</v>
      </c>
      <c r="T14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4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http://njparcels.com/property/1026/29/12</v>
      </c>
    </row>
    <row r="145" spans="1:21" ht="30" x14ac:dyDescent="0.2">
      <c r="A145">
        <v>146</v>
      </c>
      <c r="B145" s="2" t="s">
        <v>421</v>
      </c>
      <c r="C145" s="2" t="s">
        <v>422</v>
      </c>
      <c r="D145" s="2" t="s">
        <v>423</v>
      </c>
      <c r="I145" s="2" t="s">
        <v>63</v>
      </c>
      <c r="J145" t="s">
        <v>15</v>
      </c>
      <c r="K145" t="s">
        <v>55</v>
      </c>
      <c r="L145">
        <v>7.99</v>
      </c>
      <c r="M145">
        <v>5.38</v>
      </c>
      <c r="N145" s="3" t="s">
        <v>424</v>
      </c>
      <c r="O145" s="2" t="s">
        <v>425</v>
      </c>
      <c r="P145" s="7">
        <f>IF(Table3[[#This Row],[State]]="NJ", 1, 0)</f>
        <v>1</v>
      </c>
      <c r="Q145" s="7">
        <f>IF(Table3[[#This Row],[State]]="PA", 1, 0)</f>
        <v>0</v>
      </c>
      <c r="R145" t="str">
        <f>IF(Table3[[#This Row],[NJ]]=0,"N/A",IF(ISBLANK(Table3[[#This Row],[Tax Parcel ID]]), "N/A",LEFT(Table3[[#This Row],[Tax Parcel ID]], SEARCH("-", Table3[[#This Row],[Tax Parcel ID]], 1)-1)))</f>
        <v>1026</v>
      </c>
      <c r="S14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4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4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http://njparcels.com/property/1026/5/5</v>
      </c>
    </row>
    <row r="146" spans="1:21" ht="30" x14ac:dyDescent="0.2">
      <c r="A146">
        <v>147</v>
      </c>
      <c r="B146" s="2" t="s">
        <v>426</v>
      </c>
      <c r="C146" s="2" t="s">
        <v>427</v>
      </c>
      <c r="I146" s="2" t="s">
        <v>45</v>
      </c>
      <c r="J146" t="s">
        <v>15</v>
      </c>
      <c r="K146" t="s">
        <v>55</v>
      </c>
      <c r="L146">
        <v>3.25</v>
      </c>
      <c r="M146">
        <v>2.79</v>
      </c>
      <c r="N146" s="3" t="s">
        <v>428</v>
      </c>
      <c r="P146" s="7">
        <f>IF(Table3[[#This Row],[State]]="NJ", 1, 0)</f>
        <v>1</v>
      </c>
      <c r="Q146" s="7">
        <f>IF(Table3[[#This Row],[State]]="PA", 1, 0)</f>
        <v>0</v>
      </c>
      <c r="R146" t="str">
        <f>IF(Table3[[#This Row],[NJ]]=0,"N/A",IF(ISBLANK(Table3[[#This Row],[Tax Parcel ID]]), "N/A",LEFT(Table3[[#This Row],[Tax Parcel ID]], SEARCH("-", Table3[[#This Row],[Tax Parcel ID]], 1)-1)))</f>
        <v>1015</v>
      </c>
      <c r="S14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25</v>
      </c>
      <c r="T14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58</v>
      </c>
      <c r="U14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http://njparcels.com/property/1015/25/58</v>
      </c>
    </row>
    <row r="147" spans="1:21" ht="30" x14ac:dyDescent="0.2">
      <c r="A147">
        <v>148</v>
      </c>
      <c r="B147" s="2" t="s">
        <v>429</v>
      </c>
      <c r="C147" s="2" t="s">
        <v>430</v>
      </c>
      <c r="D147" s="2" t="s">
        <v>53</v>
      </c>
      <c r="E147" s="2" t="s">
        <v>198</v>
      </c>
      <c r="I147" s="2" t="s">
        <v>63</v>
      </c>
      <c r="J147" t="s">
        <v>15</v>
      </c>
      <c r="K147" t="s">
        <v>55</v>
      </c>
      <c r="L147">
        <v>0.43</v>
      </c>
      <c r="M147">
        <v>0.5</v>
      </c>
      <c r="N147" s="3" t="s">
        <v>431</v>
      </c>
      <c r="P147" s="7">
        <f>IF(Table3[[#This Row],[State]]="NJ", 1, 0)</f>
        <v>1</v>
      </c>
      <c r="Q147" s="7">
        <f>IF(Table3[[#This Row],[State]]="PA", 1, 0)</f>
        <v>0</v>
      </c>
      <c r="R147" t="str">
        <f>IF(Table3[[#This Row],[NJ]]=0,"N/A",IF(ISBLANK(Table3[[#This Row],[Tax Parcel ID]]), "N/A",LEFT(Table3[[#This Row],[Tax Parcel ID]], SEARCH("-", Table3[[#This Row],[Tax Parcel ID]], 1)-1)))</f>
        <v>1026</v>
      </c>
      <c r="S14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16.01</v>
      </c>
      <c r="T14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1.01</v>
      </c>
      <c r="U14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http://njparcels.com/property/1026/16.01/1.01</v>
      </c>
    </row>
    <row r="148" spans="1:21" ht="60" x14ac:dyDescent="0.2">
      <c r="A148">
        <v>149</v>
      </c>
      <c r="B148" s="2" t="s">
        <v>432</v>
      </c>
      <c r="C148" s="2" t="s">
        <v>76</v>
      </c>
      <c r="I148" s="2" t="s">
        <v>8</v>
      </c>
      <c r="J148" t="s">
        <v>15</v>
      </c>
      <c r="K148" t="s">
        <v>19</v>
      </c>
      <c r="L148">
        <v>0.24</v>
      </c>
      <c r="M148">
        <v>0.14000000000000001</v>
      </c>
      <c r="N148" s="3" t="s">
        <v>433</v>
      </c>
      <c r="P148" s="7">
        <f>IF(Table3[[#This Row],[State]]="NJ", 1, 0)</f>
        <v>1</v>
      </c>
      <c r="Q148" s="7">
        <f>IF(Table3[[#This Row],[State]]="PA", 1, 0)</f>
        <v>0</v>
      </c>
      <c r="R148" t="str">
        <f>IF(Table3[[#This Row],[NJ]]=0,"N/A",IF(ISBLANK(Table3[[#This Row],[Tax Parcel ID]]), "N/A",LEFT(Table3[[#This Row],[Tax Parcel ID]], SEARCH("-", Table3[[#This Row],[Tax Parcel ID]], 1)-1)))</f>
        <v>1106</v>
      </c>
      <c r="S14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4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25.02</v>
      </c>
      <c r="U14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http://njparcels.com/property/1106/91/25.02</v>
      </c>
    </row>
    <row r="149" spans="1:21" ht="30" x14ac:dyDescent="0.2">
      <c r="A149">
        <v>150</v>
      </c>
      <c r="B149" s="2" t="s">
        <v>434</v>
      </c>
      <c r="C149" s="2" t="s">
        <v>193</v>
      </c>
      <c r="I149" s="2" t="s">
        <v>45</v>
      </c>
      <c r="J149" t="s">
        <v>15</v>
      </c>
      <c r="K149" t="s">
        <v>55</v>
      </c>
      <c r="L149">
        <v>0.02</v>
      </c>
      <c r="M149">
        <v>0.57999999999999996</v>
      </c>
      <c r="N149" s="3" t="s">
        <v>435</v>
      </c>
      <c r="P149" s="7">
        <f>IF(Table3[[#This Row],[State]]="NJ", 1, 0)</f>
        <v>1</v>
      </c>
      <c r="Q149" s="7">
        <f>IF(Table3[[#This Row],[State]]="PA", 1, 0)</f>
        <v>0</v>
      </c>
      <c r="R149" t="str">
        <f>IF(Table3[[#This Row],[NJ]]=0,"N/A",IF(ISBLANK(Table3[[#This Row],[Tax Parcel ID]]), "N/A",LEFT(Table3[[#This Row],[Tax Parcel ID]], SEARCH("-", Table3[[#This Row],[Tax Parcel ID]], 1)-1)))</f>
        <v>1015</v>
      </c>
      <c r="S14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4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29</v>
      </c>
      <c r="U14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http://njparcels.com/property/1015/13/29</v>
      </c>
    </row>
    <row r="150" spans="1:21" ht="30" x14ac:dyDescent="0.2">
      <c r="A150">
        <v>151</v>
      </c>
      <c r="B150" s="2" t="s">
        <v>434</v>
      </c>
      <c r="C150" s="2" t="s">
        <v>193</v>
      </c>
      <c r="I150" s="2" t="s">
        <v>45</v>
      </c>
      <c r="J150" t="s">
        <v>15</v>
      </c>
      <c r="K150" t="s">
        <v>55</v>
      </c>
      <c r="L150">
        <v>1.66</v>
      </c>
      <c r="M150">
        <v>1.87</v>
      </c>
      <c r="N150" s="3" t="s">
        <v>436</v>
      </c>
      <c r="P150" s="7">
        <f>IF(Table3[[#This Row],[State]]="NJ", 1, 0)</f>
        <v>1</v>
      </c>
      <c r="Q150" s="7">
        <f>IF(Table3[[#This Row],[State]]="PA", 1, 0)</f>
        <v>0</v>
      </c>
      <c r="R150" t="str">
        <f>IF(Table3[[#This Row],[NJ]]=0,"N/A",IF(ISBLANK(Table3[[#This Row],[Tax Parcel ID]]), "N/A",LEFT(Table3[[#This Row],[Tax Parcel ID]], SEARCH("-", Table3[[#This Row],[Tax Parcel ID]], 1)-1)))</f>
        <v>1015</v>
      </c>
      <c r="S15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5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15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http://njparcels.com/property/1015/13/30</v>
      </c>
    </row>
    <row r="151" spans="1:21" ht="30" x14ac:dyDescent="0.2">
      <c r="A151">
        <v>152</v>
      </c>
      <c r="B151" s="2" t="s">
        <v>437</v>
      </c>
      <c r="C151" s="2" t="s">
        <v>438</v>
      </c>
      <c r="I151" s="2" t="s">
        <v>63</v>
      </c>
      <c r="J151" t="s">
        <v>15</v>
      </c>
      <c r="K151" t="s">
        <v>55</v>
      </c>
      <c r="L151">
        <v>1.95</v>
      </c>
      <c r="M151">
        <v>4.03</v>
      </c>
      <c r="N151" s="3" t="s">
        <v>439</v>
      </c>
      <c r="P151" s="7">
        <f>IF(Table3[[#This Row],[State]]="NJ", 1, 0)</f>
        <v>1</v>
      </c>
      <c r="Q151" s="7">
        <f>IF(Table3[[#This Row],[State]]="PA", 1, 0)</f>
        <v>0</v>
      </c>
      <c r="R151" t="str">
        <f>IF(Table3[[#This Row],[NJ]]=0,"N/A",IF(ISBLANK(Table3[[#This Row],[Tax Parcel ID]]), "N/A",LEFT(Table3[[#This Row],[Tax Parcel ID]], SEARCH("-", Table3[[#This Row],[Tax Parcel ID]], 1)-1)))</f>
        <v>1026</v>
      </c>
      <c r="S15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5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5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http://njparcels.com/property/1026/26/11</v>
      </c>
    </row>
    <row r="152" spans="1:21" ht="30" x14ac:dyDescent="0.2">
      <c r="A152">
        <v>153</v>
      </c>
      <c r="B152" s="2" t="s">
        <v>441</v>
      </c>
      <c r="C152" s="2" t="s">
        <v>440</v>
      </c>
      <c r="D152" s="2" t="s">
        <v>442</v>
      </c>
      <c r="I152" s="2" t="s">
        <v>45</v>
      </c>
      <c r="J152" t="s">
        <v>15</v>
      </c>
      <c r="K152" t="s">
        <v>55</v>
      </c>
      <c r="L152">
        <v>0.06</v>
      </c>
      <c r="M152">
        <v>0.09</v>
      </c>
      <c r="N152" s="3" t="s">
        <v>443</v>
      </c>
      <c r="P152" s="7">
        <f>IF(Table3[[#This Row],[State]]="NJ", 1, 0)</f>
        <v>1</v>
      </c>
      <c r="Q152" s="7">
        <f>IF(Table3[[#This Row],[State]]="PA", 1, 0)</f>
        <v>0</v>
      </c>
      <c r="R152" t="str">
        <f>IF(Table3[[#This Row],[NJ]]=0,"N/A",IF(ISBLANK(Table3[[#This Row],[Tax Parcel ID]]), "N/A",LEFT(Table3[[#This Row],[Tax Parcel ID]], SEARCH("-", Table3[[#This Row],[Tax Parcel ID]], 1)-1)))</f>
        <v>1015</v>
      </c>
      <c r="S15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5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</v>
      </c>
      <c r="U15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http://njparcels.com/property/1015/21/25</v>
      </c>
    </row>
    <row r="153" spans="1:21" ht="30" x14ac:dyDescent="0.2">
      <c r="A153">
        <v>154</v>
      </c>
      <c r="B153" s="2" t="s">
        <v>444</v>
      </c>
      <c r="C153" s="2" t="s">
        <v>53</v>
      </c>
      <c r="D153" s="2" t="s">
        <v>62</v>
      </c>
      <c r="I153" s="2" t="s">
        <v>63</v>
      </c>
      <c r="J153" t="s">
        <v>15</v>
      </c>
      <c r="K153" t="s">
        <v>55</v>
      </c>
      <c r="L153">
        <v>0.3</v>
      </c>
      <c r="M153">
        <v>0.34</v>
      </c>
      <c r="N153" s="3" t="s">
        <v>445</v>
      </c>
      <c r="P153" s="7">
        <f>IF(Table3[[#This Row],[State]]="NJ", 1, 0)</f>
        <v>1</v>
      </c>
      <c r="Q153" s="7">
        <f>IF(Table3[[#This Row],[State]]="PA", 1, 0)</f>
        <v>0</v>
      </c>
      <c r="R153" t="str">
        <f>IF(Table3[[#This Row],[NJ]]=0,"N/A",IF(ISBLANK(Table3[[#This Row],[Tax Parcel ID]]), "N/A",LEFT(Table3[[#This Row],[Tax Parcel ID]], SEARCH("-", Table3[[#This Row],[Tax Parcel ID]], 1)-1)))</f>
        <v>1026</v>
      </c>
      <c r="S15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16.01</v>
      </c>
      <c r="T15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</v>
      </c>
      <c r="U15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http://njparcels.com/property/1026/16.01/1</v>
      </c>
    </row>
    <row r="154" spans="1:21" ht="30" x14ac:dyDescent="0.2">
      <c r="A154">
        <v>155</v>
      </c>
      <c r="B154" s="2" t="s">
        <v>203</v>
      </c>
      <c r="C154" s="2" t="s">
        <v>446</v>
      </c>
      <c r="D154" s="2" t="s">
        <v>268</v>
      </c>
      <c r="E154" s="2" t="s">
        <v>269</v>
      </c>
      <c r="I154" s="2" t="s">
        <v>45</v>
      </c>
      <c r="J154" t="s">
        <v>15</v>
      </c>
      <c r="K154" t="s">
        <v>55</v>
      </c>
      <c r="L154">
        <v>0.05</v>
      </c>
      <c r="M154">
        <v>0.03</v>
      </c>
      <c r="N154" s="3" t="s">
        <v>447</v>
      </c>
      <c r="P154" s="7">
        <f>IF(Table3[[#This Row],[State]]="NJ", 1, 0)</f>
        <v>1</v>
      </c>
      <c r="Q154" s="7">
        <f>IF(Table3[[#This Row],[State]]="PA", 1, 0)</f>
        <v>0</v>
      </c>
      <c r="R154" t="str">
        <f>IF(Table3[[#This Row],[NJ]]=0,"N/A",IF(ISBLANK(Table3[[#This Row],[Tax Parcel ID]]), "N/A",LEFT(Table3[[#This Row],[Tax Parcel ID]], SEARCH("-", Table3[[#This Row],[Tax Parcel ID]], 1)-1)))</f>
        <v>1015</v>
      </c>
      <c r="S15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15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59.01</v>
      </c>
      <c r="U15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http://njparcels.com/property/1015/22/59.01</v>
      </c>
    </row>
    <row r="155" spans="1:21" x14ac:dyDescent="0.2">
      <c r="A155">
        <v>154</v>
      </c>
      <c r="B155" s="2" t="s">
        <v>76</v>
      </c>
      <c r="C155" s="2" t="s">
        <v>54</v>
      </c>
      <c r="I155" s="2" t="s">
        <v>8</v>
      </c>
      <c r="J155" t="s">
        <v>15</v>
      </c>
      <c r="K155" t="s">
        <v>19</v>
      </c>
      <c r="L155">
        <v>0.26</v>
      </c>
      <c r="M155">
        <v>0.63</v>
      </c>
      <c r="N155" s="3" t="s">
        <v>448</v>
      </c>
      <c r="P155" s="7">
        <f>IF(Table3[[#This Row],[State]]="NJ", 1, 0)</f>
        <v>1</v>
      </c>
      <c r="Q155" s="7">
        <f>IF(Table3[[#This Row],[State]]="PA", 1, 0)</f>
        <v>0</v>
      </c>
      <c r="R155" t="str">
        <f>IF(Table3[[#This Row],[NJ]]=0,"N/A",IF(ISBLANK(Table3[[#This Row],[Tax Parcel ID]]), "N/A",LEFT(Table3[[#This Row],[Tax Parcel ID]], SEARCH("-", Table3[[#This Row],[Tax Parcel ID]], 1)-1)))</f>
        <v>1106</v>
      </c>
      <c r="S15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5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2.012</v>
      </c>
      <c r="U15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http://njparcels.com/property/1106/92/2.012</v>
      </c>
    </row>
    <row r="156" spans="1:21" x14ac:dyDescent="0.2">
      <c r="A156">
        <v>155</v>
      </c>
      <c r="B156" s="2" t="s">
        <v>76</v>
      </c>
      <c r="C156" s="2" t="s">
        <v>54</v>
      </c>
      <c r="I156" s="2" t="s">
        <v>8</v>
      </c>
      <c r="J156" t="s">
        <v>15</v>
      </c>
      <c r="K156" t="s">
        <v>19</v>
      </c>
      <c r="L156">
        <v>2</v>
      </c>
      <c r="M156">
        <v>0</v>
      </c>
      <c r="N156" s="3" t="s">
        <v>449</v>
      </c>
      <c r="P156" s="7">
        <f>IF(Table3[[#This Row],[State]]="NJ", 1, 0)</f>
        <v>1</v>
      </c>
      <c r="Q156" s="7">
        <f>IF(Table3[[#This Row],[State]]="PA", 1, 0)</f>
        <v>0</v>
      </c>
      <c r="R156" t="str">
        <f>IF(Table3[[#This Row],[NJ]]=0,"N/A",IF(ISBLANK(Table3[[#This Row],[Tax Parcel ID]]), "N/A",LEFT(Table3[[#This Row],[Tax Parcel ID]], SEARCH("-", Table3[[#This Row],[Tax Parcel ID]], 1)-1)))</f>
        <v>1106</v>
      </c>
      <c r="S15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5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5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http://njparcels.com/property/1106/92/5</v>
      </c>
    </row>
    <row r="157" spans="1:21" x14ac:dyDescent="0.2">
      <c r="A157">
        <v>156</v>
      </c>
      <c r="B157" s="2" t="s">
        <v>76</v>
      </c>
      <c r="C157" s="2" t="s">
        <v>54</v>
      </c>
      <c r="I157" s="2" t="s">
        <v>8</v>
      </c>
      <c r="J157" t="s">
        <v>15</v>
      </c>
      <c r="K157" t="s">
        <v>19</v>
      </c>
      <c r="L157">
        <v>2.4</v>
      </c>
      <c r="M157">
        <v>4.8099999999999996</v>
      </c>
      <c r="N157" s="3" t="s">
        <v>450</v>
      </c>
      <c r="P157" s="7">
        <f>IF(Table3[[#This Row],[State]]="NJ", 1, 0)</f>
        <v>1</v>
      </c>
      <c r="Q157" s="7">
        <f>IF(Table3[[#This Row],[State]]="PA", 1, 0)</f>
        <v>0</v>
      </c>
      <c r="R157" t="str">
        <f>IF(Table3[[#This Row],[NJ]]=0,"N/A",IF(ISBLANK(Table3[[#This Row],[Tax Parcel ID]]), "N/A",LEFT(Table3[[#This Row],[Tax Parcel ID]], SEARCH("-", Table3[[#This Row],[Tax Parcel ID]], 1)-1)))</f>
        <v>1106</v>
      </c>
      <c r="S15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5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15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http://njparcels.com/property/1106/92/9</v>
      </c>
    </row>
    <row r="158" spans="1:21" ht="30" x14ac:dyDescent="0.2">
      <c r="A158">
        <v>157</v>
      </c>
      <c r="B158" s="2" t="s">
        <v>451</v>
      </c>
      <c r="C158" s="2" t="s">
        <v>220</v>
      </c>
      <c r="I158" s="2" t="s">
        <v>221</v>
      </c>
      <c r="J158" t="s">
        <v>15</v>
      </c>
      <c r="K158" t="s">
        <v>55</v>
      </c>
      <c r="L158">
        <v>0.52</v>
      </c>
      <c r="M158">
        <v>86</v>
      </c>
      <c r="N158" s="3" t="s">
        <v>452</v>
      </c>
      <c r="P158" s="7">
        <f>IF(Table3[[#This Row],[State]]="NJ", 1, 0)</f>
        <v>1</v>
      </c>
      <c r="Q158" s="7">
        <f>IF(Table3[[#This Row],[State]]="PA", 1, 0)</f>
        <v>0</v>
      </c>
      <c r="R158" t="str">
        <f>IF(Table3[[#This Row],[NJ]]=0,"N/A",IF(ISBLANK(Table3[[#This Row],[Tax Parcel ID]]), "N/A",LEFT(Table3[[#This Row],[Tax Parcel ID]], SEARCH("-", Table3[[#This Row],[Tax Parcel ID]], 1)-1)))</f>
        <v>1007</v>
      </c>
      <c r="S15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5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5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http://njparcels.com/property/1007/54/10</v>
      </c>
    </row>
    <row r="159" spans="1:21" ht="30" x14ac:dyDescent="0.2">
      <c r="A159">
        <v>158</v>
      </c>
      <c r="B159" s="2" t="s">
        <v>453</v>
      </c>
      <c r="C159" s="2" t="s">
        <v>454</v>
      </c>
      <c r="D159" s="2" t="s">
        <v>53</v>
      </c>
      <c r="E159" s="2" t="s">
        <v>220</v>
      </c>
      <c r="F159" s="2" t="s">
        <v>314</v>
      </c>
      <c r="G159" s="2" t="s">
        <v>73</v>
      </c>
      <c r="I159" s="2" t="s">
        <v>221</v>
      </c>
      <c r="J159" t="s">
        <v>15</v>
      </c>
      <c r="K159" t="s">
        <v>55</v>
      </c>
      <c r="L159">
        <v>0.06</v>
      </c>
      <c r="M159">
        <v>0</v>
      </c>
      <c r="N159" s="3" t="s">
        <v>455</v>
      </c>
      <c r="P159" s="7">
        <f>IF(Table3[[#This Row],[State]]="NJ", 1, 0)</f>
        <v>1</v>
      </c>
      <c r="Q159" s="7">
        <f>IF(Table3[[#This Row],[State]]="PA", 1, 0)</f>
        <v>0</v>
      </c>
      <c r="R159" t="str">
        <f>IF(Table3[[#This Row],[NJ]]=0,"N/A",IF(ISBLANK(Table3[[#This Row],[Tax Parcel ID]]), "N/A",LEFT(Table3[[#This Row],[Tax Parcel ID]], SEARCH("-", Table3[[#This Row],[Tax Parcel ID]], 1)-1)))</f>
        <v>1007</v>
      </c>
      <c r="S15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5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5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</v>
      </c>
    </row>
    <row r="160" spans="1:21" ht="30" x14ac:dyDescent="0.2">
      <c r="A160">
        <v>159</v>
      </c>
      <c r="B160" s="2" t="s">
        <v>456</v>
      </c>
      <c r="C160" s="2" t="s">
        <v>457</v>
      </c>
      <c r="D160" s="2" t="s">
        <v>458</v>
      </c>
      <c r="E160" s="2" t="s">
        <v>220</v>
      </c>
      <c r="I160" s="2" t="s">
        <v>221</v>
      </c>
      <c r="J160" t="s">
        <v>15</v>
      </c>
      <c r="K160" t="s">
        <v>55</v>
      </c>
      <c r="L160">
        <v>0.56999999999999995</v>
      </c>
      <c r="M160">
        <v>0.89</v>
      </c>
      <c r="N160" s="3" t="s">
        <v>459</v>
      </c>
      <c r="P160" s="7">
        <f>IF(Table3[[#This Row],[State]]="NJ", 1, 0)</f>
        <v>1</v>
      </c>
      <c r="Q160" s="7">
        <f>IF(Table3[[#This Row],[State]]="PA", 1, 0)</f>
        <v>0</v>
      </c>
      <c r="R160" t="str">
        <f>IF(Table3[[#This Row],[NJ]]=0,"N/A",IF(ISBLANK(Table3[[#This Row],[Tax Parcel ID]]), "N/A",LEFT(Table3[[#This Row],[Tax Parcel ID]], SEARCH("-", Table3[[#This Row],[Tax Parcel ID]], 1)-1)))</f>
        <v>1007</v>
      </c>
      <c r="S16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16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1.03</v>
      </c>
      <c r="U16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http://njparcels.com/property/1007/53/1.03</v>
      </c>
    </row>
    <row r="161" spans="1:21" ht="30" x14ac:dyDescent="0.2">
      <c r="A161">
        <v>160</v>
      </c>
      <c r="B161" s="2" t="s">
        <v>460</v>
      </c>
      <c r="C161" s="2" t="s">
        <v>54</v>
      </c>
      <c r="D161" s="2" t="s">
        <v>461</v>
      </c>
      <c r="E161" s="2" t="s">
        <v>240</v>
      </c>
      <c r="F161" s="2" t="s">
        <v>53</v>
      </c>
      <c r="I161" s="2" t="s">
        <v>37</v>
      </c>
      <c r="J161" t="s">
        <v>15</v>
      </c>
      <c r="K161" t="s">
        <v>55</v>
      </c>
      <c r="L161">
        <v>1.52</v>
      </c>
      <c r="M161">
        <v>2.21</v>
      </c>
      <c r="N161" s="3" t="s">
        <v>462</v>
      </c>
      <c r="P161" s="7">
        <f>IF(Table3[[#This Row],[State]]="NJ", 1, 0)</f>
        <v>1</v>
      </c>
      <c r="Q161" s="7">
        <f>IF(Table3[[#This Row],[State]]="PA", 1, 0)</f>
        <v>0</v>
      </c>
      <c r="R161" t="str">
        <f>IF(Table3[[#This Row],[NJ]]=0,"N/A",IF(ISBLANK(Table3[[#This Row],[Tax Parcel ID]]), "N/A",LEFT(Table3[[#This Row],[Tax Parcel ID]], SEARCH("-", Table3[[#This Row],[Tax Parcel ID]], 1)-1)))</f>
        <v>1016</v>
      </c>
      <c r="S16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16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16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http://njparcels.com/property/1016/24/13</v>
      </c>
    </row>
    <row r="162" spans="1:21" ht="30" x14ac:dyDescent="0.2">
      <c r="A162">
        <v>161</v>
      </c>
      <c r="B162" s="2" t="s">
        <v>463</v>
      </c>
      <c r="C162" s="2" t="s">
        <v>464</v>
      </c>
      <c r="D162" s="2" t="s">
        <v>465</v>
      </c>
      <c r="E162" s="2" t="s">
        <v>466</v>
      </c>
      <c r="F162" s="2" t="s">
        <v>53</v>
      </c>
      <c r="G162" s="2" t="s">
        <v>73</v>
      </c>
      <c r="I162" s="2" t="s">
        <v>63</v>
      </c>
      <c r="J162" t="s">
        <v>15</v>
      </c>
      <c r="K162" t="s">
        <v>55</v>
      </c>
      <c r="L162">
        <v>1.1000000000000001</v>
      </c>
      <c r="M162">
        <v>2.14</v>
      </c>
      <c r="N162" s="3" t="s">
        <v>467</v>
      </c>
      <c r="P162" s="7">
        <f>IF(Table3[[#This Row],[State]]="NJ", 1, 0)</f>
        <v>1</v>
      </c>
      <c r="Q162" s="7">
        <f>IF(Table3[[#This Row],[State]]="PA", 1, 0)</f>
        <v>0</v>
      </c>
      <c r="R162" t="str">
        <f>IF(Table3[[#This Row],[NJ]]=0,"N/A",IF(ISBLANK(Table3[[#This Row],[Tax Parcel ID]]), "N/A",LEFT(Table3[[#This Row],[Tax Parcel ID]], SEARCH("-", Table3[[#This Row],[Tax Parcel ID]], 1)-1)))</f>
        <v>1026</v>
      </c>
      <c r="S16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6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6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http://njparcels.com/property/1026/17/4</v>
      </c>
    </row>
    <row r="163" spans="1:21" ht="30" x14ac:dyDescent="0.2">
      <c r="A163">
        <v>162</v>
      </c>
      <c r="B163" s="2" t="s">
        <v>468</v>
      </c>
      <c r="C163" s="2" t="s">
        <v>322</v>
      </c>
      <c r="D163" s="2" t="s">
        <v>53</v>
      </c>
      <c r="E163" s="2" t="s">
        <v>54</v>
      </c>
      <c r="I163" s="2" t="s">
        <v>63</v>
      </c>
      <c r="J163" t="s">
        <v>15</v>
      </c>
      <c r="K163" t="s">
        <v>55</v>
      </c>
      <c r="L163">
        <v>2.21</v>
      </c>
      <c r="M163">
        <v>2.78</v>
      </c>
      <c r="N163" s="3" t="s">
        <v>469</v>
      </c>
      <c r="P163" s="7">
        <f>IF(Table3[[#This Row],[State]]="NJ", 1, 0)</f>
        <v>1</v>
      </c>
      <c r="Q163" s="7">
        <f>IF(Table3[[#This Row],[State]]="PA", 1, 0)</f>
        <v>0</v>
      </c>
      <c r="R163" t="str">
        <f>IF(Table3[[#This Row],[NJ]]=0,"N/A",IF(ISBLANK(Table3[[#This Row],[Tax Parcel ID]]), "N/A",LEFT(Table3[[#This Row],[Tax Parcel ID]], SEARCH("-", Table3[[#This Row],[Tax Parcel ID]], 1)-1)))</f>
        <v>1026</v>
      </c>
      <c r="S16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</v>
      </c>
      <c r="T16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6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http://njparcels.com/property/1026/16/3</v>
      </c>
    </row>
    <row r="164" spans="1:21" ht="30" x14ac:dyDescent="0.2">
      <c r="A164">
        <v>163</v>
      </c>
      <c r="B164" s="2" t="s">
        <v>470</v>
      </c>
      <c r="C164" s="2" t="s">
        <v>471</v>
      </c>
      <c r="D164" s="2" t="s">
        <v>472</v>
      </c>
      <c r="I164" s="2" t="s">
        <v>221</v>
      </c>
      <c r="J164" t="s">
        <v>15</v>
      </c>
      <c r="K164" t="s">
        <v>55</v>
      </c>
      <c r="L164">
        <v>0</v>
      </c>
      <c r="M164">
        <v>0.46</v>
      </c>
      <c r="N164" s="3" t="s">
        <v>473</v>
      </c>
      <c r="P164" s="7">
        <f>IF(Table3[[#This Row],[State]]="NJ", 1, 0)</f>
        <v>1</v>
      </c>
      <c r="Q164" s="7">
        <f>IF(Table3[[#This Row],[State]]="PA", 1, 0)</f>
        <v>0</v>
      </c>
      <c r="R164" t="str">
        <f>IF(Table3[[#This Row],[NJ]]=0,"N/A",IF(ISBLANK(Table3[[#This Row],[Tax Parcel ID]]), "N/A",LEFT(Table3[[#This Row],[Tax Parcel ID]], SEARCH("-", Table3[[#This Row],[Tax Parcel ID]], 1)-1)))</f>
        <v>1007</v>
      </c>
      <c r="S16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6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6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http://njparcels.com/property/1007/54/5</v>
      </c>
    </row>
    <row r="165" spans="1:21" ht="30" x14ac:dyDescent="0.2">
      <c r="A165">
        <v>164</v>
      </c>
      <c r="B165" s="2" t="s">
        <v>474</v>
      </c>
      <c r="C165" s="2" t="s">
        <v>475</v>
      </c>
      <c r="D165" s="2" t="s">
        <v>62</v>
      </c>
      <c r="I165" s="2" t="s">
        <v>63</v>
      </c>
      <c r="J165" t="s">
        <v>15</v>
      </c>
      <c r="K165" t="s">
        <v>55</v>
      </c>
      <c r="L165">
        <v>0.81</v>
      </c>
      <c r="M165">
        <v>1.1399999999999999</v>
      </c>
      <c r="N165" s="3" t="s">
        <v>476</v>
      </c>
      <c r="P165" s="7">
        <f>IF(Table3[[#This Row],[State]]="NJ", 1, 0)</f>
        <v>1</v>
      </c>
      <c r="Q165" s="7">
        <f>IF(Table3[[#This Row],[State]]="PA", 1, 0)</f>
        <v>0</v>
      </c>
      <c r="R165" t="str">
        <f>IF(Table3[[#This Row],[NJ]]=0,"N/A",IF(ISBLANK(Table3[[#This Row],[Tax Parcel ID]]), "N/A",LEFT(Table3[[#This Row],[Tax Parcel ID]], SEARCH("-", Table3[[#This Row],[Tax Parcel ID]], 1)-1)))</f>
        <v>1026</v>
      </c>
      <c r="S16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16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15</v>
      </c>
      <c r="U16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http://njparcels.com/property/1026/3/15</v>
      </c>
    </row>
    <row r="166" spans="1:21" ht="75" x14ac:dyDescent="0.2">
      <c r="A166">
        <v>165</v>
      </c>
      <c r="B166" s="2" t="s">
        <v>477</v>
      </c>
      <c r="C166" s="2" t="s">
        <v>478</v>
      </c>
      <c r="D166" s="2" t="s">
        <v>458</v>
      </c>
      <c r="E166" s="2" t="s">
        <v>240</v>
      </c>
      <c r="F166" s="2" t="s">
        <v>479</v>
      </c>
      <c r="G166" s="2" t="s">
        <v>73</v>
      </c>
      <c r="I166" s="2" t="s">
        <v>37</v>
      </c>
      <c r="J166" t="s">
        <v>15</v>
      </c>
      <c r="K166" t="s">
        <v>55</v>
      </c>
      <c r="L166">
        <v>0.61</v>
      </c>
      <c r="M166">
        <v>0.28999999999999998</v>
      </c>
      <c r="N166" s="3" t="s">
        <v>480</v>
      </c>
      <c r="P166" s="7">
        <f>IF(Table3[[#This Row],[State]]="NJ", 1, 0)</f>
        <v>1</v>
      </c>
      <c r="Q166" s="7">
        <f>IF(Table3[[#This Row],[State]]="PA", 1, 0)</f>
        <v>0</v>
      </c>
      <c r="R166" t="str">
        <f>IF(Table3[[#This Row],[NJ]]=0,"N/A",IF(ISBLANK(Table3[[#This Row],[Tax Parcel ID]]), "N/A",LEFT(Table3[[#This Row],[Tax Parcel ID]], SEARCH("-", Table3[[#This Row],[Tax Parcel ID]], 1)-1)))</f>
        <v>1016</v>
      </c>
      <c r="S16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16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27</v>
      </c>
      <c r="U16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http://njparcels.com/property/1016/12/27</v>
      </c>
    </row>
    <row r="167" spans="1:21" x14ac:dyDescent="0.2">
      <c r="A167">
        <v>166</v>
      </c>
      <c r="B167" s="2" t="s">
        <v>481</v>
      </c>
      <c r="C167" s="2" t="s">
        <v>482</v>
      </c>
      <c r="I167" s="2" t="s">
        <v>45</v>
      </c>
      <c r="J167" t="s">
        <v>15</v>
      </c>
      <c r="K167" t="s">
        <v>55</v>
      </c>
      <c r="L167">
        <v>1.25</v>
      </c>
      <c r="M167">
        <v>0.19</v>
      </c>
      <c r="N167" s="3" t="s">
        <v>483</v>
      </c>
      <c r="P167" s="7">
        <f>IF(Table3[[#This Row],[State]]="NJ", 1, 0)</f>
        <v>1</v>
      </c>
      <c r="Q167" s="7">
        <f>IF(Table3[[#This Row],[State]]="PA", 1, 0)</f>
        <v>0</v>
      </c>
      <c r="R167" t="str">
        <f>IF(Table3[[#This Row],[NJ]]=0,"N/A",IF(ISBLANK(Table3[[#This Row],[Tax Parcel ID]]), "N/A",LEFT(Table3[[#This Row],[Tax Parcel ID]], SEARCH("-", Table3[[#This Row],[Tax Parcel ID]], 1)-1)))</f>
        <v>1015</v>
      </c>
      <c r="S16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6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16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http://njparcels.com/property/1015/21/30</v>
      </c>
    </row>
    <row r="168" spans="1:21" ht="30" x14ac:dyDescent="0.2">
      <c r="A168">
        <v>167</v>
      </c>
      <c r="B168" s="2" t="s">
        <v>484</v>
      </c>
      <c r="C168" s="2" t="s">
        <v>53</v>
      </c>
      <c r="D168" s="2" t="s">
        <v>73</v>
      </c>
      <c r="I168" s="2" t="s">
        <v>221</v>
      </c>
      <c r="J168" t="s">
        <v>15</v>
      </c>
      <c r="K168" t="s">
        <v>55</v>
      </c>
      <c r="L168">
        <v>2.62</v>
      </c>
      <c r="M168">
        <v>2.74</v>
      </c>
      <c r="N168" s="3" t="s">
        <v>485</v>
      </c>
      <c r="P168" s="7">
        <f>IF(Table3[[#This Row],[State]]="NJ", 1, 0)</f>
        <v>1</v>
      </c>
      <c r="Q168" s="7">
        <f>IF(Table3[[#This Row],[State]]="PA", 1, 0)</f>
        <v>0</v>
      </c>
      <c r="R168" t="str">
        <f>IF(Table3[[#This Row],[NJ]]=0,"N/A",IF(ISBLANK(Table3[[#This Row],[Tax Parcel ID]]), "N/A",LEFT(Table3[[#This Row],[Tax Parcel ID]], SEARCH("-", Table3[[#This Row],[Tax Parcel ID]], 1)-1)))</f>
        <v>1007</v>
      </c>
      <c r="S16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6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6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http://njparcels.com/property/1007/60/12</v>
      </c>
    </row>
    <row r="169" spans="1:21" ht="30" x14ac:dyDescent="0.2">
      <c r="A169">
        <v>168</v>
      </c>
      <c r="B169" s="2" t="s">
        <v>486</v>
      </c>
      <c r="C169" s="2" t="s">
        <v>487</v>
      </c>
      <c r="D169" s="2" t="s">
        <v>53</v>
      </c>
      <c r="E169" s="2" t="s">
        <v>73</v>
      </c>
      <c r="I169" s="2" t="s">
        <v>45</v>
      </c>
      <c r="J169" t="s">
        <v>15</v>
      </c>
      <c r="K169" t="s">
        <v>55</v>
      </c>
      <c r="L169">
        <v>3.07</v>
      </c>
      <c r="M169">
        <v>4.26</v>
      </c>
      <c r="N169" s="3" t="s">
        <v>488</v>
      </c>
      <c r="P169" s="7">
        <f>IF(Table3[[#This Row],[State]]="NJ", 1, 0)</f>
        <v>1</v>
      </c>
      <c r="Q169" s="7">
        <f>IF(Table3[[#This Row],[State]]="PA", 1, 0)</f>
        <v>0</v>
      </c>
      <c r="R169" t="str">
        <f>IF(Table3[[#This Row],[NJ]]=0,"N/A",IF(ISBLANK(Table3[[#This Row],[Tax Parcel ID]]), "N/A",LEFT(Table3[[#This Row],[Tax Parcel ID]], SEARCH("-", Table3[[#This Row],[Tax Parcel ID]], 1)-1)))</f>
        <v>1015</v>
      </c>
      <c r="S16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16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</v>
      </c>
      <c r="U16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http://njparcels.com/property/1015/15/7</v>
      </c>
    </row>
    <row r="170" spans="1:21" ht="30" x14ac:dyDescent="0.2">
      <c r="A170">
        <v>169</v>
      </c>
      <c r="B170" s="2" t="s">
        <v>489</v>
      </c>
      <c r="C170" s="2" t="s">
        <v>490</v>
      </c>
      <c r="D170" s="2" t="s">
        <v>220</v>
      </c>
      <c r="I170" s="2" t="s">
        <v>221</v>
      </c>
      <c r="J170" t="s">
        <v>15</v>
      </c>
      <c r="K170" t="s">
        <v>55</v>
      </c>
      <c r="L170">
        <v>0.57999999999999996</v>
      </c>
      <c r="M170">
        <v>0.84</v>
      </c>
      <c r="N170" s="3" t="s">
        <v>491</v>
      </c>
      <c r="P170" s="7">
        <f>IF(Table3[[#This Row],[State]]="NJ", 1, 0)</f>
        <v>1</v>
      </c>
      <c r="Q170" s="7">
        <f>IF(Table3[[#This Row],[State]]="PA", 1, 0)</f>
        <v>0</v>
      </c>
      <c r="R170" t="str">
        <f>IF(Table3[[#This Row],[NJ]]=0,"N/A",IF(ISBLANK(Table3[[#This Row],[Tax Parcel ID]]), "N/A",LEFT(Table3[[#This Row],[Tax Parcel ID]], SEARCH("-", Table3[[#This Row],[Tax Parcel ID]], 1)-1)))</f>
        <v>1007</v>
      </c>
      <c r="S17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7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5.02</v>
      </c>
      <c r="U17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http://njparcels.com/property/1007/54/5.02</v>
      </c>
    </row>
    <row r="171" spans="1:21" ht="30" x14ac:dyDescent="0.2">
      <c r="A171">
        <v>170</v>
      </c>
      <c r="B171" s="2" t="s">
        <v>200</v>
      </c>
      <c r="C171" s="2" t="s">
        <v>201</v>
      </c>
      <c r="D171" s="2" t="s">
        <v>53</v>
      </c>
      <c r="E171" s="2" t="s">
        <v>202</v>
      </c>
      <c r="F171" s="2" t="s">
        <v>203</v>
      </c>
      <c r="G171" s="2" t="s">
        <v>204</v>
      </c>
      <c r="H171" s="2" t="s">
        <v>268</v>
      </c>
      <c r="I171" s="2" t="s">
        <v>45</v>
      </c>
      <c r="J171" t="s">
        <v>15</v>
      </c>
      <c r="K171" t="s">
        <v>55</v>
      </c>
      <c r="L171">
        <v>0.79</v>
      </c>
      <c r="M171">
        <v>1.31</v>
      </c>
      <c r="N171" s="3" t="s">
        <v>497</v>
      </c>
      <c r="P171" s="7">
        <f>IF(Table3[[#This Row],[State]]="NJ", 1, 0)</f>
        <v>1</v>
      </c>
      <c r="Q171" s="7">
        <f>IF(Table3[[#This Row],[State]]="PA", 1, 0)</f>
        <v>0</v>
      </c>
      <c r="R171" t="str">
        <f>IF(Table3[[#This Row],[NJ]]=0,"N/A",IF(ISBLANK(Table3[[#This Row],[Tax Parcel ID]]), "N/A",LEFT(Table3[[#This Row],[Tax Parcel ID]], SEARCH("-", Table3[[#This Row],[Tax Parcel ID]], 1)-1)))</f>
        <v>1015</v>
      </c>
      <c r="S17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7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17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http://njparcels.com/property/1015/21/20</v>
      </c>
    </row>
    <row r="172" spans="1:21" ht="30" x14ac:dyDescent="0.2">
      <c r="A172">
        <v>171</v>
      </c>
      <c r="B172" s="2" t="s">
        <v>210</v>
      </c>
      <c r="C172" s="2" t="s">
        <v>211</v>
      </c>
      <c r="D172" s="2" t="s">
        <v>212</v>
      </c>
      <c r="E172" s="2" t="s">
        <v>213</v>
      </c>
      <c r="F172" s="2" t="s">
        <v>214</v>
      </c>
      <c r="G172" s="2" t="s">
        <v>73</v>
      </c>
      <c r="I172" s="2" t="s">
        <v>63</v>
      </c>
      <c r="J172" t="s">
        <v>15</v>
      </c>
      <c r="K172" t="s">
        <v>55</v>
      </c>
      <c r="L172">
        <v>1.39</v>
      </c>
      <c r="M172">
        <v>2.19</v>
      </c>
      <c r="N172" s="3" t="s">
        <v>502</v>
      </c>
      <c r="P172" s="7">
        <f>IF(Table3[[#This Row],[State]]="NJ", 1, 0)</f>
        <v>1</v>
      </c>
      <c r="Q172" s="7">
        <f>IF(Table3[[#This Row],[State]]="PA", 1, 0)</f>
        <v>0</v>
      </c>
      <c r="R172" t="str">
        <f>IF(Table3[[#This Row],[NJ]]=0,"N/A",IF(ISBLANK(Table3[[#This Row],[Tax Parcel ID]]), "N/A",LEFT(Table3[[#This Row],[Tax Parcel ID]], SEARCH("-", Table3[[#This Row],[Tax Parcel ID]], 1)-1)))</f>
        <v>1026</v>
      </c>
      <c r="S17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17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36</v>
      </c>
      <c r="U17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http://njparcels.com/property/1026/8/36</v>
      </c>
    </row>
    <row r="173" spans="1:21" x14ac:dyDescent="0.2">
      <c r="N173" s="3"/>
      <c r="P173">
        <f>IF(Table3[[#This Row],[State]]="NJ", 1, 0)</f>
        <v>0</v>
      </c>
      <c r="Q173">
        <f>IF(Table3[[#This Row],[State]]="PA", 1, 0)</f>
        <v>0</v>
      </c>
      <c r="R173" t="str">
        <f>IF(Table3[[#This Row],[NJ]]=0,"N/A",IF(ISBLANK(Table3[[#This Row],[Tax Parcel ID]]), "N/A",LEFT(Table3[[#This Row],[Tax Parcel ID]], SEARCH("-", Table3[[#This Row],[Tax Parcel ID]], 1)-1)))</f>
        <v>N/A</v>
      </c>
      <c r="S17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7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7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74" spans="1:21" x14ac:dyDescent="0.2">
      <c r="A174" t="s">
        <v>225</v>
      </c>
      <c r="L174">
        <f>SUM(L2:L173)</f>
        <v>160.1040000000001</v>
      </c>
      <c r="M174">
        <f>SUM(M2:M173)</f>
        <v>303.43999999999994</v>
      </c>
      <c r="N174" s="3"/>
      <c r="P174">
        <f>SUM(P2:P173)</f>
        <v>115</v>
      </c>
      <c r="Q174">
        <f>SUM(Q2:Q173)</f>
        <v>56</v>
      </c>
    </row>
  </sheetData>
  <phoneticPr fontId="6" type="noConversion"/>
  <pageMargins left="0.2" right="0.2" top="0" bottom="0.25" header="0" footer="0"/>
  <pageSetup scale="74" fitToHeight="0" orientation="landscape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Spille</dc:creator>
  <cp:lastModifiedBy>Microsoft Office User</cp:lastModifiedBy>
  <cp:lastPrinted>2018-02-10T17:08:23Z</cp:lastPrinted>
  <dcterms:created xsi:type="dcterms:W3CDTF">2018-02-09T09:21:20Z</dcterms:created>
  <dcterms:modified xsi:type="dcterms:W3CDTF">2018-02-10T17:08:24Z</dcterms:modified>
</cp:coreProperties>
</file>