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0116"/>
  <workbookPr showInkAnnotation="0" hidePivotFieldList="1" checkCompatibility="1" defaultThemeVersion="166925"/>
  <mc:AlternateContent xmlns:mc="http://schemas.openxmlformats.org/markup-compatibility/2006">
    <mc:Choice Requires="x15">
      <x15ac:absPath xmlns:x15ac="http://schemas.microsoft.com/office/spreadsheetml/2010/11/ac" url="/Users/mspille/Documents/Mike/PE/"/>
    </mc:Choice>
  </mc:AlternateContent>
  <bookViews>
    <workbookView xWindow="720" yWindow="460" windowWidth="30080" windowHeight="14280"/>
  </bookViews>
  <sheets>
    <sheet name="Parcels" sheetId="1" r:id="rId1"/>
    <sheet name="Summaries" sheetId="2" r:id="rId2"/>
  </sheets>
  <calcPr calcId="171027" concurrentCalc="0"/>
  <pivotCaches>
    <pivotCache cacheId="135" r:id="rId3"/>
  </pivotCaches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6" i="1" l="1"/>
  <c r="R186" i="1"/>
  <c r="Q186" i="1"/>
  <c r="S186" i="1"/>
  <c r="T186" i="1"/>
  <c r="U186" i="1"/>
  <c r="P185" i="1"/>
  <c r="R185" i="1"/>
  <c r="P184" i="1"/>
  <c r="R184" i="1"/>
  <c r="P183" i="1"/>
  <c r="R183" i="1"/>
  <c r="P182" i="1"/>
  <c r="R182" i="1"/>
  <c r="P181" i="1"/>
  <c r="R181" i="1"/>
  <c r="P180" i="1"/>
  <c r="R180" i="1"/>
  <c r="P179" i="1"/>
  <c r="R179" i="1"/>
  <c r="P178" i="1"/>
  <c r="R178" i="1"/>
  <c r="P177" i="1"/>
  <c r="R177" i="1"/>
  <c r="P176" i="1"/>
  <c r="R176" i="1"/>
  <c r="P175" i="1"/>
  <c r="R175" i="1"/>
  <c r="P174" i="1"/>
  <c r="R174" i="1"/>
  <c r="Q181" i="1"/>
  <c r="S181" i="1"/>
  <c r="T181" i="1"/>
  <c r="U181" i="1"/>
  <c r="Q179" i="1"/>
  <c r="S179" i="1"/>
  <c r="T179" i="1"/>
  <c r="U179" i="1"/>
  <c r="Q180" i="1"/>
  <c r="S180" i="1"/>
  <c r="T180" i="1"/>
  <c r="U180" i="1"/>
  <c r="Q178" i="1"/>
  <c r="S178" i="1"/>
  <c r="T178" i="1"/>
  <c r="U178" i="1"/>
  <c r="Q182" i="1"/>
  <c r="S182" i="1"/>
  <c r="T182" i="1"/>
  <c r="U182" i="1"/>
  <c r="Q183" i="1"/>
  <c r="S183" i="1"/>
  <c r="T183" i="1"/>
  <c r="U183" i="1"/>
  <c r="Q176" i="1"/>
  <c r="S176" i="1"/>
  <c r="T176" i="1"/>
  <c r="U176" i="1"/>
  <c r="Q177" i="1"/>
  <c r="S177" i="1"/>
  <c r="T177" i="1"/>
  <c r="U177" i="1"/>
  <c r="Q184" i="1"/>
  <c r="S184" i="1"/>
  <c r="T184" i="1"/>
  <c r="U184" i="1"/>
  <c r="Q175" i="1"/>
  <c r="S175" i="1"/>
  <c r="T175" i="1"/>
  <c r="U175" i="1"/>
  <c r="Q185" i="1"/>
  <c r="S185" i="1"/>
  <c r="T185" i="1"/>
  <c r="U185" i="1"/>
  <c r="Q174" i="1"/>
  <c r="S174" i="1"/>
  <c r="T174" i="1"/>
  <c r="U174" i="1"/>
  <c r="P173" i="1"/>
  <c r="R173" i="1"/>
  <c r="P172" i="1"/>
  <c r="R172" i="1"/>
  <c r="P171" i="1"/>
  <c r="R171" i="1"/>
  <c r="P170" i="1"/>
  <c r="R170" i="1"/>
  <c r="P169" i="1"/>
  <c r="R169" i="1"/>
  <c r="Q171" i="1"/>
  <c r="S171" i="1"/>
  <c r="T171" i="1"/>
  <c r="U171" i="1"/>
  <c r="Q172" i="1"/>
  <c r="S172" i="1"/>
  <c r="T172" i="1"/>
  <c r="U172" i="1"/>
  <c r="Q170" i="1"/>
  <c r="S170" i="1"/>
  <c r="T170" i="1"/>
  <c r="U170" i="1"/>
  <c r="Q169" i="1"/>
  <c r="S169" i="1"/>
  <c r="T169" i="1"/>
  <c r="U169" i="1"/>
  <c r="Q173" i="1"/>
  <c r="S173" i="1"/>
  <c r="T173" i="1"/>
  <c r="U173" i="1"/>
  <c r="P168" i="1"/>
  <c r="R168" i="1"/>
  <c r="Q168" i="1"/>
  <c r="S168" i="1"/>
  <c r="T168" i="1"/>
  <c r="U168" i="1"/>
  <c r="P167" i="1"/>
  <c r="R167" i="1"/>
  <c r="P166" i="1"/>
  <c r="R166" i="1"/>
  <c r="Q167" i="1"/>
  <c r="S167" i="1"/>
  <c r="T167" i="1"/>
  <c r="U167" i="1"/>
  <c r="E32" i="2"/>
  <c r="G32" i="2"/>
  <c r="F32" i="2"/>
  <c r="G31" i="2"/>
  <c r="F31" i="2"/>
  <c r="E31" i="2"/>
  <c r="G30" i="2"/>
  <c r="F30" i="2"/>
  <c r="E30" i="2"/>
  <c r="G29" i="2"/>
  <c r="F29" i="2"/>
  <c r="E29" i="2"/>
  <c r="G28" i="2"/>
  <c r="F28" i="2"/>
  <c r="E28" i="2"/>
  <c r="G27" i="2"/>
  <c r="F27" i="2"/>
  <c r="E27" i="2"/>
  <c r="G26" i="2"/>
  <c r="F26" i="2"/>
  <c r="E26" i="2"/>
  <c r="G25" i="2"/>
  <c r="F25" i="2"/>
  <c r="E25" i="2"/>
  <c r="G24" i="2"/>
  <c r="F24" i="2"/>
  <c r="E24" i="2"/>
  <c r="G23" i="2"/>
  <c r="F23" i="2"/>
  <c r="E23" i="2"/>
  <c r="G22" i="2"/>
  <c r="F22" i="2"/>
  <c r="E22" i="2"/>
  <c r="G21" i="2"/>
  <c r="F21" i="2"/>
  <c r="E21" i="2"/>
  <c r="G20" i="2"/>
  <c r="F20" i="2"/>
  <c r="E20" i="2"/>
  <c r="G19" i="2"/>
  <c r="F19" i="2"/>
  <c r="E19" i="2"/>
  <c r="G18" i="2"/>
  <c r="F18" i="2"/>
  <c r="E18" i="2"/>
  <c r="G17" i="2"/>
  <c r="F17" i="2"/>
  <c r="E17" i="2"/>
  <c r="G16" i="2"/>
  <c r="F16" i="2"/>
  <c r="E16" i="2"/>
  <c r="G15" i="2"/>
  <c r="F15" i="2"/>
  <c r="E15" i="2"/>
  <c r="G14" i="2"/>
  <c r="F14" i="2"/>
  <c r="E14" i="2"/>
  <c r="G13" i="2"/>
  <c r="F13" i="2"/>
  <c r="E13" i="2"/>
  <c r="G12" i="2"/>
  <c r="F12" i="2"/>
  <c r="E12" i="2"/>
  <c r="G11" i="2"/>
  <c r="F11" i="2"/>
  <c r="E11" i="2"/>
  <c r="G10" i="2"/>
  <c r="F10" i="2"/>
  <c r="E10" i="2"/>
  <c r="G9" i="2"/>
  <c r="F9" i="2"/>
  <c r="E9" i="2"/>
  <c r="G8" i="2"/>
  <c r="F8" i="2"/>
  <c r="E8" i="2"/>
  <c r="G7" i="2"/>
  <c r="F7" i="2"/>
  <c r="E7" i="2"/>
  <c r="G6" i="2"/>
  <c r="F6" i="2"/>
  <c r="E6" i="2"/>
  <c r="G5" i="2"/>
  <c r="F5" i="2"/>
  <c r="E5" i="2"/>
  <c r="G4" i="2"/>
  <c r="F4" i="2"/>
  <c r="E4" i="2"/>
  <c r="G3" i="2"/>
  <c r="F3" i="2"/>
  <c r="E3" i="2"/>
  <c r="G2" i="2"/>
  <c r="F2" i="2"/>
  <c r="E2" i="2"/>
  <c r="Q166" i="1"/>
  <c r="S166" i="1"/>
  <c r="T166" i="1"/>
  <c r="U166" i="1"/>
  <c r="P165" i="1"/>
  <c r="R165" i="1"/>
  <c r="Q165" i="1"/>
  <c r="S165" i="1"/>
  <c r="T165" i="1"/>
  <c r="U165" i="1"/>
  <c r="P187" i="1"/>
  <c r="R187" i="1"/>
  <c r="P164" i="1"/>
  <c r="R164" i="1"/>
  <c r="P163" i="1"/>
  <c r="R163" i="1"/>
  <c r="P162" i="1"/>
  <c r="R162" i="1"/>
  <c r="P161" i="1"/>
  <c r="R161" i="1"/>
  <c r="P160" i="1"/>
  <c r="R160" i="1"/>
  <c r="P159" i="1"/>
  <c r="R159" i="1"/>
  <c r="P158" i="1"/>
  <c r="R158" i="1"/>
  <c r="P157" i="1"/>
  <c r="R157" i="1"/>
  <c r="P156" i="1"/>
  <c r="R156" i="1"/>
  <c r="P155" i="1"/>
  <c r="R155" i="1"/>
  <c r="P154" i="1"/>
  <c r="R154" i="1"/>
  <c r="P153" i="1"/>
  <c r="R153" i="1"/>
  <c r="P152" i="1"/>
  <c r="R152" i="1"/>
  <c r="P151" i="1"/>
  <c r="R151" i="1"/>
  <c r="P150" i="1"/>
  <c r="R150" i="1"/>
  <c r="P149" i="1"/>
  <c r="R149" i="1"/>
  <c r="P148" i="1"/>
  <c r="R148" i="1"/>
  <c r="P147" i="1"/>
  <c r="R147" i="1"/>
  <c r="P146" i="1"/>
  <c r="R146" i="1"/>
  <c r="P145" i="1"/>
  <c r="R145" i="1"/>
  <c r="Q158" i="1"/>
  <c r="S158" i="1"/>
  <c r="T158" i="1"/>
  <c r="U158" i="1"/>
  <c r="Q159" i="1"/>
  <c r="S159" i="1"/>
  <c r="T159" i="1"/>
  <c r="U159" i="1"/>
  <c r="Q160" i="1"/>
  <c r="S160" i="1"/>
  <c r="T160" i="1"/>
  <c r="U160" i="1"/>
  <c r="Q161" i="1"/>
  <c r="S161" i="1"/>
  <c r="T161" i="1"/>
  <c r="U161" i="1"/>
  <c r="Q162" i="1"/>
  <c r="S162" i="1"/>
  <c r="T162" i="1"/>
  <c r="U162" i="1"/>
  <c r="Q163" i="1"/>
  <c r="S163" i="1"/>
  <c r="T163" i="1"/>
  <c r="U163" i="1"/>
  <c r="Q164" i="1"/>
  <c r="S164" i="1"/>
  <c r="T164" i="1"/>
  <c r="U164" i="1"/>
  <c r="Q152" i="1"/>
  <c r="S152" i="1"/>
  <c r="T152" i="1"/>
  <c r="U152" i="1"/>
  <c r="Q153" i="1"/>
  <c r="S153" i="1"/>
  <c r="T153" i="1"/>
  <c r="U153" i="1"/>
  <c r="Q151" i="1"/>
  <c r="S151" i="1"/>
  <c r="T151" i="1"/>
  <c r="U151" i="1"/>
  <c r="Q154" i="1"/>
  <c r="S154" i="1"/>
  <c r="T154" i="1"/>
  <c r="U154" i="1"/>
  <c r="Q155" i="1"/>
  <c r="S155" i="1"/>
  <c r="T155" i="1"/>
  <c r="U155" i="1"/>
  <c r="Q156" i="1"/>
  <c r="S156" i="1"/>
  <c r="T156" i="1"/>
  <c r="U156" i="1"/>
  <c r="Q157" i="1"/>
  <c r="S157" i="1"/>
  <c r="T157" i="1"/>
  <c r="U157" i="1"/>
  <c r="Q145" i="1"/>
  <c r="S145" i="1"/>
  <c r="T145" i="1"/>
  <c r="U145" i="1"/>
  <c r="Q146" i="1"/>
  <c r="S146" i="1"/>
  <c r="T146" i="1"/>
  <c r="U146" i="1"/>
  <c r="Q147" i="1"/>
  <c r="S147" i="1"/>
  <c r="T147" i="1"/>
  <c r="U147" i="1"/>
  <c r="Q148" i="1"/>
  <c r="S148" i="1"/>
  <c r="T148" i="1"/>
  <c r="U148" i="1"/>
  <c r="Q149" i="1"/>
  <c r="S149" i="1"/>
  <c r="T149" i="1"/>
  <c r="U149" i="1"/>
  <c r="Q150" i="1"/>
  <c r="S150" i="1"/>
  <c r="T150" i="1"/>
  <c r="U150" i="1"/>
  <c r="P144" i="1"/>
  <c r="R144" i="1"/>
  <c r="P143" i="1"/>
  <c r="R143" i="1"/>
  <c r="P142" i="1"/>
  <c r="R142" i="1"/>
  <c r="Q142" i="1"/>
  <c r="S142" i="1"/>
  <c r="T142" i="1"/>
  <c r="U142" i="1"/>
  <c r="Q143" i="1"/>
  <c r="S143" i="1"/>
  <c r="T143" i="1"/>
  <c r="U143" i="1"/>
  <c r="Q144" i="1"/>
  <c r="S144" i="1"/>
  <c r="T144" i="1"/>
  <c r="U144" i="1"/>
  <c r="P141" i="1"/>
  <c r="R141" i="1"/>
  <c r="P140" i="1"/>
  <c r="R140" i="1"/>
  <c r="P139" i="1"/>
  <c r="R139" i="1"/>
  <c r="P138" i="1"/>
  <c r="R138" i="1"/>
  <c r="P137" i="1"/>
  <c r="R137" i="1"/>
  <c r="P136" i="1"/>
  <c r="R136" i="1"/>
  <c r="P135" i="1"/>
  <c r="R135" i="1"/>
  <c r="P134" i="1"/>
  <c r="R134" i="1"/>
  <c r="P133" i="1"/>
  <c r="R133" i="1"/>
  <c r="P132" i="1"/>
  <c r="R132" i="1"/>
  <c r="P131" i="1"/>
  <c r="R131" i="1"/>
  <c r="P130" i="1"/>
  <c r="R130" i="1"/>
  <c r="P129" i="1"/>
  <c r="R129" i="1"/>
  <c r="P128" i="1"/>
  <c r="R128" i="1"/>
  <c r="P127" i="1"/>
  <c r="R127" i="1"/>
  <c r="P126" i="1"/>
  <c r="R126" i="1"/>
  <c r="P125" i="1"/>
  <c r="R125" i="1"/>
  <c r="P124" i="1"/>
  <c r="R124" i="1"/>
  <c r="P123" i="1"/>
  <c r="R123" i="1"/>
  <c r="P122" i="1"/>
  <c r="R122" i="1"/>
  <c r="P121" i="1"/>
  <c r="R121" i="1"/>
  <c r="P120" i="1"/>
  <c r="R120" i="1"/>
  <c r="P119" i="1"/>
  <c r="R119" i="1"/>
  <c r="P118" i="1"/>
  <c r="R118" i="1"/>
  <c r="P117" i="1"/>
  <c r="R117" i="1"/>
  <c r="P116" i="1"/>
  <c r="R116" i="1"/>
  <c r="Q136" i="1"/>
  <c r="S136" i="1"/>
  <c r="T136" i="1"/>
  <c r="U136" i="1"/>
  <c r="Q135" i="1"/>
  <c r="S135" i="1"/>
  <c r="T135" i="1"/>
  <c r="U135" i="1"/>
  <c r="Q137" i="1"/>
  <c r="S137" i="1"/>
  <c r="T137" i="1"/>
  <c r="U137" i="1"/>
  <c r="Q139" i="1"/>
  <c r="S139" i="1"/>
  <c r="T139" i="1"/>
  <c r="U139" i="1"/>
  <c r="Q138" i="1"/>
  <c r="S138" i="1"/>
  <c r="T138" i="1"/>
  <c r="U138" i="1"/>
  <c r="Q133" i="1"/>
  <c r="S133" i="1"/>
  <c r="T133" i="1"/>
  <c r="U133" i="1"/>
  <c r="Q134" i="1"/>
  <c r="S134" i="1"/>
  <c r="T134" i="1"/>
  <c r="U134" i="1"/>
  <c r="Q141" i="1"/>
  <c r="S141" i="1"/>
  <c r="T141" i="1"/>
  <c r="U141" i="1"/>
  <c r="Q130" i="1"/>
  <c r="S130" i="1"/>
  <c r="T130" i="1"/>
  <c r="U130" i="1"/>
  <c r="Q131" i="1"/>
  <c r="S131" i="1"/>
  <c r="T131" i="1"/>
  <c r="U131" i="1"/>
  <c r="Q132" i="1"/>
  <c r="S132" i="1"/>
  <c r="T132" i="1"/>
  <c r="U132" i="1"/>
  <c r="Q140" i="1"/>
  <c r="S140" i="1"/>
  <c r="T140" i="1"/>
  <c r="U140" i="1"/>
  <c r="Q123" i="1"/>
  <c r="S123" i="1"/>
  <c r="T123" i="1"/>
  <c r="U123" i="1"/>
  <c r="Q124" i="1"/>
  <c r="S124" i="1"/>
  <c r="T124" i="1"/>
  <c r="U124" i="1"/>
  <c r="Q125" i="1"/>
  <c r="S125" i="1"/>
  <c r="T125" i="1"/>
  <c r="U125" i="1"/>
  <c r="Q126" i="1"/>
  <c r="S126" i="1"/>
  <c r="T126" i="1"/>
  <c r="U126" i="1"/>
  <c r="Q127" i="1"/>
  <c r="S127" i="1"/>
  <c r="T127" i="1"/>
  <c r="U127" i="1"/>
  <c r="Q128" i="1"/>
  <c r="S128" i="1"/>
  <c r="T128" i="1"/>
  <c r="U128" i="1"/>
  <c r="Q129" i="1"/>
  <c r="S129" i="1"/>
  <c r="T129" i="1"/>
  <c r="U129" i="1"/>
  <c r="Q118" i="1"/>
  <c r="S118" i="1"/>
  <c r="T118" i="1"/>
  <c r="U118" i="1"/>
  <c r="Q117" i="1"/>
  <c r="S117" i="1"/>
  <c r="T117" i="1"/>
  <c r="U117" i="1"/>
  <c r="Q116" i="1"/>
  <c r="S116" i="1"/>
  <c r="T116" i="1"/>
  <c r="U116" i="1"/>
  <c r="Q120" i="1"/>
  <c r="S120" i="1"/>
  <c r="T120" i="1"/>
  <c r="U120" i="1"/>
  <c r="Q121" i="1"/>
  <c r="S121" i="1"/>
  <c r="T121" i="1"/>
  <c r="U121" i="1"/>
  <c r="Q122" i="1"/>
  <c r="S122" i="1"/>
  <c r="T122" i="1"/>
  <c r="U122" i="1"/>
  <c r="Q2" i="1"/>
  <c r="P2" i="1"/>
  <c r="R2" i="1"/>
  <c r="S2" i="1"/>
  <c r="T2" i="1"/>
  <c r="U2" i="1"/>
  <c r="Q3" i="1"/>
  <c r="P3" i="1"/>
  <c r="R3" i="1"/>
  <c r="S3" i="1"/>
  <c r="T3" i="1"/>
  <c r="U3" i="1"/>
  <c r="Q4" i="1"/>
  <c r="P4" i="1"/>
  <c r="R4" i="1"/>
  <c r="S4" i="1"/>
  <c r="T4" i="1"/>
  <c r="U4" i="1"/>
  <c r="Q5" i="1"/>
  <c r="P5" i="1"/>
  <c r="R5" i="1"/>
  <c r="S5" i="1"/>
  <c r="T5" i="1"/>
  <c r="U5" i="1"/>
  <c r="Q6" i="1"/>
  <c r="U6" i="1"/>
  <c r="Q7" i="1"/>
  <c r="U7" i="1"/>
  <c r="Q8" i="1"/>
  <c r="U8" i="1"/>
  <c r="Q9" i="1"/>
  <c r="U9" i="1"/>
  <c r="Q10" i="1"/>
  <c r="U10" i="1"/>
  <c r="Q11" i="1"/>
  <c r="U11" i="1"/>
  <c r="Q12" i="1"/>
  <c r="U12" i="1"/>
  <c r="Q13" i="1"/>
  <c r="U13" i="1"/>
  <c r="Q14" i="1"/>
  <c r="P14" i="1"/>
  <c r="R14" i="1"/>
  <c r="S14" i="1"/>
  <c r="T14" i="1"/>
  <c r="U14" i="1"/>
  <c r="Q15" i="1"/>
  <c r="U15" i="1"/>
  <c r="Q16" i="1"/>
  <c r="U16" i="1"/>
  <c r="Q17" i="1"/>
  <c r="P17" i="1"/>
  <c r="R17" i="1"/>
  <c r="S17" i="1"/>
  <c r="T17" i="1"/>
  <c r="U17" i="1"/>
  <c r="Q18" i="1"/>
  <c r="U18" i="1"/>
  <c r="Q19" i="1"/>
  <c r="U19" i="1"/>
  <c r="Q20" i="1"/>
  <c r="P20" i="1"/>
  <c r="R20" i="1"/>
  <c r="S20" i="1"/>
  <c r="T20" i="1"/>
  <c r="U20" i="1"/>
  <c r="Q21" i="1"/>
  <c r="P21" i="1"/>
  <c r="R21" i="1"/>
  <c r="S21" i="1"/>
  <c r="T21" i="1"/>
  <c r="U21" i="1"/>
  <c r="Q22" i="1"/>
  <c r="P22" i="1"/>
  <c r="R22" i="1"/>
  <c r="S22" i="1"/>
  <c r="T22" i="1"/>
  <c r="U22" i="1"/>
  <c r="Q23" i="1"/>
  <c r="P23" i="1"/>
  <c r="R23" i="1"/>
  <c r="S23" i="1"/>
  <c r="T23" i="1"/>
  <c r="U23" i="1"/>
  <c r="Q24" i="1"/>
  <c r="U24" i="1"/>
  <c r="Q25" i="1"/>
  <c r="U25" i="1"/>
  <c r="Q26" i="1"/>
  <c r="P26" i="1"/>
  <c r="R26" i="1"/>
  <c r="S26" i="1"/>
  <c r="T26" i="1"/>
  <c r="U26" i="1"/>
  <c r="Q27" i="1"/>
  <c r="P27" i="1"/>
  <c r="R27" i="1"/>
  <c r="S27" i="1"/>
  <c r="T27" i="1"/>
  <c r="U27" i="1"/>
  <c r="Q28" i="1"/>
  <c r="P28" i="1"/>
  <c r="R28" i="1"/>
  <c r="S28" i="1"/>
  <c r="T28" i="1"/>
  <c r="U28" i="1"/>
  <c r="Q29" i="1"/>
  <c r="P29" i="1"/>
  <c r="R29" i="1"/>
  <c r="S29" i="1"/>
  <c r="T29" i="1"/>
  <c r="U29" i="1"/>
  <c r="P30" i="1"/>
  <c r="R30" i="1"/>
  <c r="Q30" i="1"/>
  <c r="S30" i="1"/>
  <c r="T30" i="1"/>
  <c r="U30" i="1"/>
  <c r="Q31" i="1"/>
  <c r="P31" i="1"/>
  <c r="R31" i="1"/>
  <c r="S31" i="1"/>
  <c r="T31" i="1"/>
  <c r="U31" i="1"/>
  <c r="Q32" i="1"/>
  <c r="P32" i="1"/>
  <c r="R32" i="1"/>
  <c r="S32" i="1"/>
  <c r="T32" i="1"/>
  <c r="U32" i="1"/>
  <c r="Q33" i="1"/>
  <c r="P33" i="1"/>
  <c r="R33" i="1"/>
  <c r="S33" i="1"/>
  <c r="T33" i="1"/>
  <c r="U33" i="1"/>
  <c r="Q34" i="1"/>
  <c r="P34" i="1"/>
  <c r="R34" i="1"/>
  <c r="S34" i="1"/>
  <c r="T34" i="1"/>
  <c r="U34" i="1"/>
  <c r="Q35" i="1"/>
  <c r="U35" i="1"/>
  <c r="Q36" i="1"/>
  <c r="U36" i="1"/>
  <c r="Q37" i="1"/>
  <c r="U37" i="1"/>
  <c r="Q38" i="1"/>
  <c r="U38" i="1"/>
  <c r="Q39" i="1"/>
  <c r="U39" i="1"/>
  <c r="Q40" i="1"/>
  <c r="U40" i="1"/>
  <c r="Q41" i="1"/>
  <c r="U41" i="1"/>
  <c r="Q42" i="1"/>
  <c r="U42" i="1"/>
  <c r="Q43" i="1"/>
  <c r="U43" i="1"/>
  <c r="Q44" i="1"/>
  <c r="U44" i="1"/>
  <c r="Q45" i="1"/>
  <c r="U45" i="1"/>
  <c r="Q46" i="1"/>
  <c r="U46" i="1"/>
  <c r="Q47" i="1"/>
  <c r="U47" i="1"/>
  <c r="Q48" i="1"/>
  <c r="U48" i="1"/>
  <c r="Q49" i="1"/>
  <c r="U49" i="1"/>
  <c r="Q50" i="1"/>
  <c r="U50" i="1"/>
  <c r="Q51" i="1"/>
  <c r="U51" i="1"/>
  <c r="Q52" i="1"/>
  <c r="U52" i="1"/>
  <c r="Q53" i="1"/>
  <c r="U53" i="1"/>
  <c r="Q54" i="1"/>
  <c r="U54" i="1"/>
  <c r="Q55" i="1"/>
  <c r="U55" i="1"/>
  <c r="Q56" i="1"/>
  <c r="U56" i="1"/>
  <c r="Q57" i="1"/>
  <c r="U57" i="1"/>
  <c r="Q58" i="1"/>
  <c r="U58" i="1"/>
  <c r="Q59" i="1"/>
  <c r="U59" i="1"/>
  <c r="Q60" i="1"/>
  <c r="U60" i="1"/>
  <c r="Q61" i="1"/>
  <c r="U61" i="1"/>
  <c r="Q62" i="1"/>
  <c r="U62" i="1"/>
  <c r="Q63" i="1"/>
  <c r="U63" i="1"/>
  <c r="Q64" i="1"/>
  <c r="U64" i="1"/>
  <c r="Q65" i="1"/>
  <c r="U65" i="1"/>
  <c r="Q66" i="1"/>
  <c r="U66" i="1"/>
  <c r="Q67" i="1"/>
  <c r="U67" i="1"/>
  <c r="Q68" i="1"/>
  <c r="U68" i="1"/>
  <c r="Q69" i="1"/>
  <c r="P69" i="1"/>
  <c r="R69" i="1"/>
  <c r="S69" i="1"/>
  <c r="T69" i="1"/>
  <c r="U69" i="1"/>
  <c r="Q70" i="1"/>
  <c r="P70" i="1"/>
  <c r="R70" i="1"/>
  <c r="S70" i="1"/>
  <c r="T70" i="1"/>
  <c r="U70" i="1"/>
  <c r="Q71" i="1"/>
  <c r="P71" i="1"/>
  <c r="R71" i="1"/>
  <c r="S71" i="1"/>
  <c r="T71" i="1"/>
  <c r="U71" i="1"/>
  <c r="Q72" i="1"/>
  <c r="P72" i="1"/>
  <c r="R72" i="1"/>
  <c r="S72" i="1"/>
  <c r="T72" i="1"/>
  <c r="U72" i="1"/>
  <c r="Q73" i="1"/>
  <c r="P73" i="1"/>
  <c r="R73" i="1"/>
  <c r="S73" i="1"/>
  <c r="T73" i="1"/>
  <c r="U73" i="1"/>
  <c r="Q74" i="1"/>
  <c r="P74" i="1"/>
  <c r="R74" i="1"/>
  <c r="S74" i="1"/>
  <c r="T74" i="1"/>
  <c r="U74" i="1"/>
  <c r="Q75" i="1"/>
  <c r="P75" i="1"/>
  <c r="R75" i="1"/>
  <c r="S75" i="1"/>
  <c r="T75" i="1"/>
  <c r="U75" i="1"/>
  <c r="Q76" i="1"/>
  <c r="P76" i="1"/>
  <c r="R76" i="1"/>
  <c r="S76" i="1"/>
  <c r="T76" i="1"/>
  <c r="U76" i="1"/>
  <c r="Q77" i="1"/>
  <c r="P77" i="1"/>
  <c r="R77" i="1"/>
  <c r="S77" i="1"/>
  <c r="T77" i="1"/>
  <c r="U77" i="1"/>
  <c r="Q78" i="1"/>
  <c r="P78" i="1"/>
  <c r="R78" i="1"/>
  <c r="S78" i="1"/>
  <c r="T78" i="1"/>
  <c r="U78" i="1"/>
  <c r="Q79" i="1"/>
  <c r="P79" i="1"/>
  <c r="R79" i="1"/>
  <c r="S79" i="1"/>
  <c r="T79" i="1"/>
  <c r="U79" i="1"/>
  <c r="Q80" i="1"/>
  <c r="P80" i="1"/>
  <c r="R80" i="1"/>
  <c r="S80" i="1"/>
  <c r="T80" i="1"/>
  <c r="U80" i="1"/>
  <c r="Q81" i="1"/>
  <c r="P81" i="1"/>
  <c r="R81" i="1"/>
  <c r="S81" i="1"/>
  <c r="T81" i="1"/>
  <c r="U81" i="1"/>
  <c r="Q82" i="1"/>
  <c r="P82" i="1"/>
  <c r="R82" i="1"/>
  <c r="S82" i="1"/>
  <c r="T82" i="1"/>
  <c r="U82" i="1"/>
  <c r="Q83" i="1"/>
  <c r="P83" i="1"/>
  <c r="R83" i="1"/>
  <c r="S83" i="1"/>
  <c r="T83" i="1"/>
  <c r="U83" i="1"/>
  <c r="Q84" i="1"/>
  <c r="P84" i="1"/>
  <c r="R84" i="1"/>
  <c r="S84" i="1"/>
  <c r="T84" i="1"/>
  <c r="U84" i="1"/>
  <c r="Q85" i="1"/>
  <c r="P85" i="1"/>
  <c r="R85" i="1"/>
  <c r="S85" i="1"/>
  <c r="T85" i="1"/>
  <c r="U85" i="1"/>
  <c r="Q86" i="1"/>
  <c r="P86" i="1"/>
  <c r="R86" i="1"/>
  <c r="S86" i="1"/>
  <c r="T86" i="1"/>
  <c r="U86" i="1"/>
  <c r="Q87" i="1"/>
  <c r="P87" i="1"/>
  <c r="R87" i="1"/>
  <c r="S87" i="1"/>
  <c r="T87" i="1"/>
  <c r="U87" i="1"/>
  <c r="Q88" i="1"/>
  <c r="P88" i="1"/>
  <c r="R88" i="1"/>
  <c r="S88" i="1"/>
  <c r="T88" i="1"/>
  <c r="U88" i="1"/>
  <c r="Q89" i="1"/>
  <c r="P89" i="1"/>
  <c r="R89" i="1"/>
  <c r="S89" i="1"/>
  <c r="T89" i="1"/>
  <c r="U89" i="1"/>
  <c r="Q90" i="1"/>
  <c r="P90" i="1"/>
  <c r="R90" i="1"/>
  <c r="S90" i="1"/>
  <c r="T90" i="1"/>
  <c r="U90" i="1"/>
  <c r="Q91" i="1"/>
  <c r="P91" i="1"/>
  <c r="R91" i="1"/>
  <c r="S91" i="1"/>
  <c r="T91" i="1"/>
  <c r="U91" i="1"/>
  <c r="Q92" i="1"/>
  <c r="P92" i="1"/>
  <c r="R92" i="1"/>
  <c r="S92" i="1"/>
  <c r="T92" i="1"/>
  <c r="U92" i="1"/>
  <c r="Q93" i="1"/>
  <c r="P93" i="1"/>
  <c r="R93" i="1"/>
  <c r="S93" i="1"/>
  <c r="T93" i="1"/>
  <c r="U93" i="1"/>
  <c r="Q94" i="1"/>
  <c r="P94" i="1"/>
  <c r="R94" i="1"/>
  <c r="S94" i="1"/>
  <c r="T94" i="1"/>
  <c r="U94" i="1"/>
  <c r="Q95" i="1"/>
  <c r="P95" i="1"/>
  <c r="R95" i="1"/>
  <c r="S95" i="1"/>
  <c r="T95" i="1"/>
  <c r="U95" i="1"/>
  <c r="Q96" i="1"/>
  <c r="P96" i="1"/>
  <c r="R96" i="1"/>
  <c r="S96" i="1"/>
  <c r="T96" i="1"/>
  <c r="U96" i="1"/>
  <c r="Q97" i="1"/>
  <c r="P97" i="1"/>
  <c r="R97" i="1"/>
  <c r="S97" i="1"/>
  <c r="T97" i="1"/>
  <c r="U97" i="1"/>
  <c r="Q98" i="1"/>
  <c r="P98" i="1"/>
  <c r="R98" i="1"/>
  <c r="S98" i="1"/>
  <c r="T98" i="1"/>
  <c r="U98" i="1"/>
  <c r="Q99" i="1"/>
  <c r="P99" i="1"/>
  <c r="R99" i="1"/>
  <c r="S99" i="1"/>
  <c r="T99" i="1"/>
  <c r="U99" i="1"/>
  <c r="Q100" i="1"/>
  <c r="P100" i="1"/>
  <c r="R100" i="1"/>
  <c r="S100" i="1"/>
  <c r="T100" i="1"/>
  <c r="U100" i="1"/>
  <c r="Q101" i="1"/>
  <c r="P101" i="1"/>
  <c r="R101" i="1"/>
  <c r="S101" i="1"/>
  <c r="T101" i="1"/>
  <c r="U101" i="1"/>
  <c r="Q102" i="1"/>
  <c r="P102" i="1"/>
  <c r="R102" i="1"/>
  <c r="S102" i="1"/>
  <c r="T102" i="1"/>
  <c r="U102" i="1"/>
  <c r="Q103" i="1"/>
  <c r="P103" i="1"/>
  <c r="R103" i="1"/>
  <c r="S103" i="1"/>
  <c r="T103" i="1"/>
  <c r="U103" i="1"/>
  <c r="Q104" i="1"/>
  <c r="P104" i="1"/>
  <c r="R104" i="1"/>
  <c r="S104" i="1"/>
  <c r="T104" i="1"/>
  <c r="U104" i="1"/>
  <c r="Q105" i="1"/>
  <c r="P105" i="1"/>
  <c r="R105" i="1"/>
  <c r="S105" i="1"/>
  <c r="T105" i="1"/>
  <c r="U105" i="1"/>
  <c r="Q106" i="1"/>
  <c r="P106" i="1"/>
  <c r="R106" i="1"/>
  <c r="S106" i="1"/>
  <c r="T106" i="1"/>
  <c r="U106" i="1"/>
  <c r="Q107" i="1"/>
  <c r="P107" i="1"/>
  <c r="R107" i="1"/>
  <c r="S107" i="1"/>
  <c r="T107" i="1"/>
  <c r="U107" i="1"/>
  <c r="Q108" i="1"/>
  <c r="P108" i="1"/>
  <c r="R108" i="1"/>
  <c r="S108" i="1"/>
  <c r="T108" i="1"/>
  <c r="U108" i="1"/>
  <c r="Q109" i="1"/>
  <c r="P109" i="1"/>
  <c r="R109" i="1"/>
  <c r="S109" i="1"/>
  <c r="T109" i="1"/>
  <c r="U109" i="1"/>
  <c r="Q110" i="1"/>
  <c r="P110" i="1"/>
  <c r="R110" i="1"/>
  <c r="S110" i="1"/>
  <c r="T110" i="1"/>
  <c r="U110" i="1"/>
  <c r="Q111" i="1"/>
  <c r="P111" i="1"/>
  <c r="R111" i="1"/>
  <c r="S111" i="1"/>
  <c r="T111" i="1"/>
  <c r="U111" i="1"/>
  <c r="Q112" i="1"/>
  <c r="P112" i="1"/>
  <c r="R112" i="1"/>
  <c r="S112" i="1"/>
  <c r="T112" i="1"/>
  <c r="U112" i="1"/>
  <c r="Q113" i="1"/>
  <c r="P113" i="1"/>
  <c r="R113" i="1"/>
  <c r="S113" i="1"/>
  <c r="T113" i="1"/>
  <c r="U113" i="1"/>
  <c r="Q114" i="1"/>
  <c r="P114" i="1"/>
  <c r="R114" i="1"/>
  <c r="S114" i="1"/>
  <c r="T114" i="1"/>
  <c r="U114" i="1"/>
  <c r="Q115" i="1"/>
  <c r="P115" i="1"/>
  <c r="R115" i="1"/>
  <c r="S115" i="1"/>
  <c r="T115" i="1"/>
  <c r="U115" i="1"/>
  <c r="Q119" i="1"/>
  <c r="S119" i="1"/>
  <c r="T119" i="1"/>
  <c r="U119" i="1"/>
  <c r="Q187" i="1"/>
  <c r="U187" i="1"/>
  <c r="T6" i="1"/>
  <c r="T7" i="1"/>
  <c r="T8" i="1"/>
  <c r="T9" i="1"/>
  <c r="T10" i="1"/>
  <c r="T11" i="1"/>
  <c r="T12" i="1"/>
  <c r="T13" i="1"/>
  <c r="T15" i="1"/>
  <c r="T16" i="1"/>
  <c r="T18" i="1"/>
  <c r="T19" i="1"/>
  <c r="T24" i="1"/>
  <c r="T25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187" i="1"/>
  <c r="S187" i="1"/>
  <c r="S68" i="1"/>
  <c r="S67" i="1"/>
  <c r="S66" i="1"/>
  <c r="S65" i="1"/>
  <c r="S64" i="1"/>
  <c r="S63" i="1"/>
  <c r="S62" i="1"/>
  <c r="S61" i="1"/>
  <c r="S60" i="1"/>
  <c r="S59" i="1"/>
  <c r="S58" i="1"/>
  <c r="S57" i="1"/>
  <c r="S56" i="1"/>
  <c r="S55" i="1"/>
  <c r="S54" i="1"/>
  <c r="S53" i="1"/>
  <c r="S52" i="1"/>
  <c r="S51" i="1"/>
  <c r="S50" i="1"/>
  <c r="S49" i="1"/>
  <c r="S48" i="1"/>
  <c r="S47" i="1"/>
  <c r="S46" i="1"/>
  <c r="S45" i="1"/>
  <c r="S44" i="1"/>
  <c r="S43" i="1"/>
  <c r="S42" i="1"/>
  <c r="S41" i="1"/>
  <c r="S40" i="1"/>
  <c r="S39" i="1"/>
  <c r="S38" i="1"/>
  <c r="S37" i="1"/>
  <c r="S36" i="1"/>
  <c r="S35" i="1"/>
  <c r="S25" i="1"/>
  <c r="S24" i="1"/>
  <c r="S19" i="1"/>
  <c r="S18" i="1"/>
  <c r="S16" i="1"/>
  <c r="S15" i="1"/>
  <c r="S13" i="1"/>
  <c r="S12" i="1"/>
  <c r="S11" i="1"/>
  <c r="S10" i="1"/>
  <c r="S9" i="1"/>
  <c r="S8" i="1"/>
  <c r="S7" i="1"/>
  <c r="S6" i="1"/>
  <c r="P68" i="1"/>
  <c r="R68" i="1"/>
  <c r="P67" i="1"/>
  <c r="R67" i="1"/>
  <c r="P66" i="1"/>
  <c r="R66" i="1"/>
  <c r="P65" i="1"/>
  <c r="R65" i="1"/>
  <c r="P64" i="1"/>
  <c r="R64" i="1"/>
  <c r="P63" i="1"/>
  <c r="R63" i="1"/>
  <c r="P62" i="1"/>
  <c r="R62" i="1"/>
  <c r="P61" i="1"/>
  <c r="R61" i="1"/>
  <c r="P60" i="1"/>
  <c r="R60" i="1"/>
  <c r="P59" i="1"/>
  <c r="R59" i="1"/>
  <c r="P58" i="1"/>
  <c r="R58" i="1"/>
  <c r="P57" i="1"/>
  <c r="R57" i="1"/>
  <c r="P56" i="1"/>
  <c r="R56" i="1"/>
  <c r="P55" i="1"/>
  <c r="R55" i="1"/>
  <c r="P54" i="1"/>
  <c r="R54" i="1"/>
  <c r="P53" i="1"/>
  <c r="R53" i="1"/>
  <c r="P52" i="1"/>
  <c r="R52" i="1"/>
  <c r="P51" i="1"/>
  <c r="R51" i="1"/>
  <c r="P50" i="1"/>
  <c r="R50" i="1"/>
  <c r="P49" i="1"/>
  <c r="R49" i="1"/>
  <c r="P48" i="1"/>
  <c r="R48" i="1"/>
  <c r="P47" i="1"/>
  <c r="R47" i="1"/>
  <c r="P46" i="1"/>
  <c r="R46" i="1"/>
  <c r="P45" i="1"/>
  <c r="R45" i="1"/>
  <c r="P44" i="1"/>
  <c r="R44" i="1"/>
  <c r="P43" i="1"/>
  <c r="R43" i="1"/>
  <c r="P42" i="1"/>
  <c r="R42" i="1"/>
  <c r="P41" i="1"/>
  <c r="R41" i="1"/>
  <c r="P40" i="1"/>
  <c r="R40" i="1"/>
  <c r="P39" i="1"/>
  <c r="R39" i="1"/>
  <c r="P38" i="1"/>
  <c r="R38" i="1"/>
  <c r="P37" i="1"/>
  <c r="R37" i="1"/>
  <c r="P36" i="1"/>
  <c r="R36" i="1"/>
  <c r="P35" i="1"/>
  <c r="R35" i="1"/>
  <c r="P25" i="1"/>
  <c r="R25" i="1"/>
  <c r="P24" i="1"/>
  <c r="R24" i="1"/>
  <c r="P19" i="1"/>
  <c r="R19" i="1"/>
  <c r="P18" i="1"/>
  <c r="R18" i="1"/>
  <c r="P16" i="1"/>
  <c r="R16" i="1"/>
  <c r="P15" i="1"/>
  <c r="R15" i="1"/>
  <c r="P13" i="1"/>
  <c r="R13" i="1"/>
  <c r="P12" i="1"/>
  <c r="R12" i="1"/>
  <c r="P11" i="1"/>
  <c r="R11" i="1"/>
  <c r="P10" i="1"/>
  <c r="R10" i="1"/>
  <c r="P9" i="1"/>
  <c r="R9" i="1"/>
  <c r="P8" i="1"/>
  <c r="R8" i="1"/>
  <c r="P7" i="1"/>
  <c r="R7" i="1"/>
  <c r="P6" i="1"/>
  <c r="R6" i="1"/>
  <c r="P188" i="1"/>
  <c r="Q188" i="1"/>
  <c r="M188" i="1"/>
  <c r="L188" i="1"/>
</calcChain>
</file>

<file path=xl/sharedStrings.xml><?xml version="1.0" encoding="utf-8"?>
<sst xmlns="http://schemas.openxmlformats.org/spreadsheetml/2006/main" count="1357" uniqueCount="596">
  <si>
    <t>Party 1</t>
  </si>
  <si>
    <t>Party 2</t>
  </si>
  <si>
    <t>Party 3</t>
  </si>
  <si>
    <t>Party 4</t>
  </si>
  <si>
    <t>Party 5</t>
  </si>
  <si>
    <t>Party 6</t>
  </si>
  <si>
    <t>ROW acres</t>
  </si>
  <si>
    <t>Tax Parcel ID</t>
  </si>
  <si>
    <t>Hopewell Township</t>
  </si>
  <si>
    <t>Town</t>
  </si>
  <si>
    <t>State</t>
  </si>
  <si>
    <t>County</t>
  </si>
  <si>
    <t>PA</t>
  </si>
  <si>
    <t>Temp Acres</t>
  </si>
  <si>
    <t>Wyoming Borough</t>
  </si>
  <si>
    <t>NJ</t>
  </si>
  <si>
    <t>Carbon</t>
  </si>
  <si>
    <t>Luzerne</t>
  </si>
  <si>
    <t>Plains Township</t>
  </si>
  <si>
    <t>Mercer</t>
  </si>
  <si>
    <t>Albertine J. Anthony</t>
  </si>
  <si>
    <t>Marilyn Bartoli</t>
  </si>
  <si>
    <t>Susana V. Bullrich</t>
  </si>
  <si>
    <t>Barbara T. Capozza</t>
  </si>
  <si>
    <t>John Carino</t>
  </si>
  <si>
    <t>Agnes Carino</t>
  </si>
  <si>
    <t>Margaret R. Ermlick</t>
  </si>
  <si>
    <t>Roger L. Hahn</t>
  </si>
  <si>
    <t>Rene Hahn</t>
  </si>
  <si>
    <t>Elizabeth Milazzo</t>
  </si>
  <si>
    <t>Earle Kevin Dodds</t>
  </si>
  <si>
    <t>Paul Montemuro</t>
  </si>
  <si>
    <t>Kidder Township</t>
  </si>
  <si>
    <t>Shane M. Conner</t>
  </si>
  <si>
    <t>Diane Conner</t>
  </si>
  <si>
    <t>Felice Francescone</t>
  </si>
  <si>
    <t>Melissa Francescone</t>
  </si>
  <si>
    <t>Kingwood Township</t>
  </si>
  <si>
    <t>Margaret Shinsec</t>
  </si>
  <si>
    <t>Paul Shinsec</t>
  </si>
  <si>
    <t>Towamensing Township</t>
  </si>
  <si>
    <t>Estelle Tsantes</t>
  </si>
  <si>
    <t>Julian F. Gorelli</t>
  </si>
  <si>
    <t>Shawn Hayth</t>
  </si>
  <si>
    <t>Wedny Hayth</t>
  </si>
  <si>
    <t>Holland Township</t>
  </si>
  <si>
    <t>Gombosi Holland Farms LLC</t>
  </si>
  <si>
    <t>Lydia Gombosi</t>
  </si>
  <si>
    <t>Lydia Dunne</t>
  </si>
  <si>
    <t>Lanna Salsano</t>
  </si>
  <si>
    <t>Kenneth Welgos</t>
  </si>
  <si>
    <t>BPJI, L.P.</t>
  </si>
  <si>
    <t>Hunterdon Land Trust Alliance</t>
  </si>
  <si>
    <t>County of Hunterdon</t>
  </si>
  <si>
    <t>NJDEP</t>
  </si>
  <si>
    <t>Hunterdon</t>
  </si>
  <si>
    <t>Notes</t>
  </si>
  <si>
    <t>Muddy Run Preserve</t>
  </si>
  <si>
    <t>Edward San Paolo</t>
  </si>
  <si>
    <t>Frank C. San Paolo</t>
  </si>
  <si>
    <t>Kasya LLC</t>
  </si>
  <si>
    <t>Kim Kilmer</t>
  </si>
  <si>
    <t>West Amwell Township</t>
  </si>
  <si>
    <t xml:space="preserve">West Amwell </t>
  </si>
  <si>
    <t>Rt 179</t>
  </si>
  <si>
    <t>GREGORY G. BERNET</t>
  </si>
  <si>
    <t>Patricia Patricelli</t>
  </si>
  <si>
    <t>Hopewell township</t>
  </si>
  <si>
    <t>1015-13-78</t>
  </si>
  <si>
    <t>1106-62-3</t>
  </si>
  <si>
    <t>Kathleen M. Young</t>
  </si>
  <si>
    <t>Duane C. Young</t>
  </si>
  <si>
    <t>Township of Holland</t>
  </si>
  <si>
    <t>NJ SADC</t>
  </si>
  <si>
    <t>1015-22-47</t>
  </si>
  <si>
    <t>Renze Wen</t>
  </si>
  <si>
    <t>Township of Hopewell</t>
  </si>
  <si>
    <t>RICHARD FUISZ</t>
  </si>
  <si>
    <t>ROBERT FUISZ</t>
  </si>
  <si>
    <t>L8-10-12</t>
  </si>
  <si>
    <t>Bethlehem Township</t>
  </si>
  <si>
    <t>CMC DEVELOPMENT CORPORATION</t>
  </si>
  <si>
    <t>PA DOT</t>
  </si>
  <si>
    <t>COLUMBIA GAS OF PENNSYLVANIA</t>
  </si>
  <si>
    <t>INTERSTATE ENERGY COMPANY</t>
  </si>
  <si>
    <t>M8-2-2A</t>
  </si>
  <si>
    <t>DAVID S. HALTEMAN</t>
  </si>
  <si>
    <t>Lower Nazareth Township</t>
  </si>
  <si>
    <t>L7-13-1</t>
  </si>
  <si>
    <t>Heirs of ANTON FUISZ AND MARGARET FUISZ</t>
  </si>
  <si>
    <t>L8-10-13</t>
  </si>
  <si>
    <t>JOHN M. YASWINSKI</t>
  </si>
  <si>
    <t>Upper Nazareth Township</t>
  </si>
  <si>
    <t>K7-19-5</t>
  </si>
  <si>
    <t>WILLIAM R. BUSKIRK</t>
  </si>
  <si>
    <t>MARIAN M. BUSKIRK</t>
  </si>
  <si>
    <t>Moore Township</t>
  </si>
  <si>
    <t>H5-17-1</t>
  </si>
  <si>
    <t>Northampton</t>
  </si>
  <si>
    <t>GUY W. WAGNER</t>
  </si>
  <si>
    <t>L8-10-9</t>
  </si>
  <si>
    <t>JEFFREY &amp; CHRISTINA KENNEDY PORTER</t>
  </si>
  <si>
    <t>Durham Township</t>
  </si>
  <si>
    <t>Bucks</t>
  </si>
  <si>
    <t>11-005-121-002</t>
  </si>
  <si>
    <t>DAVID M. JAINDL</t>
  </si>
  <si>
    <t>H5-17-5</t>
  </si>
  <si>
    <t>H5-17-4</t>
  </si>
  <si>
    <t>KAY TRIO LLC</t>
  </si>
  <si>
    <t>ASHLEY DEVELOPMENT CORPORATION</t>
  </si>
  <si>
    <t>NAZARETH BOROUGH MUNICIPAL AUTHORITY</t>
  </si>
  <si>
    <t>COMMONWEALTH OF PENNSYLVANIA</t>
  </si>
  <si>
    <t>K7-19-13</t>
  </si>
  <si>
    <t>K7-19-13-1</t>
  </si>
  <si>
    <t>WILLARD E. SETZER</t>
  </si>
  <si>
    <t>L7-6-11</t>
  </si>
  <si>
    <t>JUDITH A. PAULUS</t>
  </si>
  <si>
    <t>WAYNE I. PAULUS</t>
  </si>
  <si>
    <t>Williams Township</t>
  </si>
  <si>
    <t>P9-7-4</t>
  </si>
  <si>
    <t>RANDY &amp; KIMBERLY SETZER</t>
  </si>
  <si>
    <t>JEFFREY &amp; SHARON SETZER</t>
  </si>
  <si>
    <t>L7-3-5</t>
  </si>
  <si>
    <t>ISIDORE C MINEO</t>
  </si>
  <si>
    <t>LORRAINE C. MINEO</t>
  </si>
  <si>
    <t>LINFORD R SNYDER</t>
  </si>
  <si>
    <t>P9-12-30</t>
  </si>
  <si>
    <t>BEDRETTIN ANGUN</t>
  </si>
  <si>
    <t>US Dept of Tresasury</t>
  </si>
  <si>
    <t>PENNSYLVANIA DEPT. OF REVENUE</t>
  </si>
  <si>
    <t>16D-56-A27</t>
  </si>
  <si>
    <t>N</t>
  </si>
  <si>
    <t>67-F10-00A-04A-000</t>
  </si>
  <si>
    <t>50-g11-00a-04D-000</t>
  </si>
  <si>
    <t>50-F10S2-001-14A-000</t>
  </si>
  <si>
    <t>16D-56-A9</t>
  </si>
  <si>
    <t>Roy B. Christman</t>
  </si>
  <si>
    <t>Linda A. Christman</t>
  </si>
  <si>
    <t>15-56-A18.07A</t>
  </si>
  <si>
    <t>16D-56-A28</t>
  </si>
  <si>
    <t>Sarah Rose Greene</t>
  </si>
  <si>
    <t>John Ermlick, Jr.</t>
  </si>
  <si>
    <t>Esther Ermlick</t>
  </si>
  <si>
    <t>Lillian Amelia McMahon</t>
  </si>
  <si>
    <t>Jenkins Township</t>
  </si>
  <si>
    <t>33-F10-00A-07E-000</t>
  </si>
  <si>
    <t>Dennis L. Minnich</t>
  </si>
  <si>
    <t>Dale A. Minnich</t>
  </si>
  <si>
    <t>34-21-A2.08</t>
  </si>
  <si>
    <t> 34-21-A9.03</t>
  </si>
  <si>
    <t>Celestine Mullen</t>
  </si>
  <si>
    <t>Jeffrey L. Mullen</t>
  </si>
  <si>
    <t>Alfred E. Donnelly</t>
  </si>
  <si>
    <t>35-E9-00A-51A-000</t>
  </si>
  <si>
    <t>35-E9-00A-51J-000</t>
  </si>
  <si>
    <t>Gerard Pacovsky</t>
  </si>
  <si>
    <t>Marion Pacovsky</t>
  </si>
  <si>
    <t>Stephanie Pacovsky</t>
  </si>
  <si>
    <t>Kingston Township</t>
  </si>
  <si>
    <t>35-E9-00A-056-000</t>
  </si>
  <si>
    <t>Joseph J. Plechavy</t>
  </si>
  <si>
    <t>16D-56-A26</t>
  </si>
  <si>
    <t>Poconos Property Partners, LLC</t>
  </si>
  <si>
    <t>John F. Rhodes</t>
  </si>
  <si>
    <t>26-56-A32</t>
  </si>
  <si>
    <t>No acreage or parcel info given in summary</t>
  </si>
  <si>
    <t>Unknown</t>
  </si>
  <si>
    <t>Unknonwn</t>
  </si>
  <si>
    <t>Jane Snyder</t>
  </si>
  <si>
    <t>J5-3-3</t>
  </si>
  <si>
    <t>J5-3-36A</t>
  </si>
  <si>
    <t>David P. Lilly</t>
  </si>
  <si>
    <t>Stephen Drovich</t>
  </si>
  <si>
    <t>Dennis C. Einfalt Trust</t>
  </si>
  <si>
    <t>K7-19-12C</t>
  </si>
  <si>
    <t>Lorraine C. Mineo</t>
  </si>
  <si>
    <t>Beverly A. Hoyer</t>
  </si>
  <si>
    <t>L7-6-10</t>
  </si>
  <si>
    <t>Bruce R. Petrie</t>
  </si>
  <si>
    <t>Gigner Petrie</t>
  </si>
  <si>
    <t>Lower Saucon Township</t>
  </si>
  <si>
    <t>N8-14-9</t>
  </si>
  <si>
    <t>N8-14-9G</t>
  </si>
  <si>
    <t>N8-14-9H</t>
  </si>
  <si>
    <t>Jeremy Hayes</t>
  </si>
  <si>
    <t>Jocelyn Hayes</t>
  </si>
  <si>
    <t>H4-17-3</t>
  </si>
  <si>
    <t>K7-23-2</t>
  </si>
  <si>
    <t>Brian M. Monahan</t>
  </si>
  <si>
    <t>Harold Melchor</t>
  </si>
  <si>
    <t>Virginia Melchor</t>
  </si>
  <si>
    <t>U.S. Dept of Treasury</t>
  </si>
  <si>
    <t>N8-18-4</t>
  </si>
  <si>
    <t>Jeanne Moore Living Trust</t>
  </si>
  <si>
    <t>Walter F. Jenness, III</t>
  </si>
  <si>
    <t>Margherita Pepperman</t>
  </si>
  <si>
    <t>Phillip Muller</t>
  </si>
  <si>
    <t>Suzanne Muller</t>
  </si>
  <si>
    <t>Township of West Amwell</t>
  </si>
  <si>
    <t>Gary E. Salata</t>
  </si>
  <si>
    <t>Roger Schwartz</t>
  </si>
  <si>
    <t>Marguerite Schwartz</t>
  </si>
  <si>
    <t>Christine May Straub</t>
  </si>
  <si>
    <t>Joseph Straub</t>
  </si>
  <si>
    <t>Alan Willsey</t>
  </si>
  <si>
    <t>CF Hopewell CC&amp;L, LLC</t>
  </si>
  <si>
    <t>County of Mercer</t>
  </si>
  <si>
    <t>Capital Health</t>
  </si>
  <si>
    <t>AREP Hopewelll, LLC</t>
  </si>
  <si>
    <t>Cole of Hopewell Townhip LLC</t>
  </si>
  <si>
    <t>Leon Walters, IV</t>
  </si>
  <si>
    <t>Stefani Miller</t>
  </si>
  <si>
    <t>Francis R. Carbone JR</t>
  </si>
  <si>
    <t>Pauline D. Cole</t>
  </si>
  <si>
    <t>Mark J. Hannon</t>
  </si>
  <si>
    <t>Michael. F. Voorhees</t>
  </si>
  <si>
    <t>NJ DOT</t>
  </si>
  <si>
    <t>1106-85-3</t>
  </si>
  <si>
    <t>1106-85-8</t>
  </si>
  <si>
    <t>Emma Angele Macy Switzler</t>
  </si>
  <si>
    <t>Township of Delaware</t>
  </si>
  <si>
    <t>Delaware Township</t>
  </si>
  <si>
    <t>1007-55-2</t>
  </si>
  <si>
    <t>1007-55-2.03</t>
  </si>
  <si>
    <t>Lewis Pepperman</t>
  </si>
  <si>
    <t>TOTALS</t>
  </si>
  <si>
    <t>David Briede</t>
  </si>
  <si>
    <t>Maryann Briede</t>
  </si>
  <si>
    <t>Michael T. Briehler</t>
  </si>
  <si>
    <t>Judith A. Briehler</t>
  </si>
  <si>
    <t>1106-91-34</t>
  </si>
  <si>
    <t>Joseph S. Caparsoso</t>
  </si>
  <si>
    <t>Alexandria Township</t>
  </si>
  <si>
    <t>1106-60-4.02</t>
  </si>
  <si>
    <t>1015-21-4.03</t>
  </si>
  <si>
    <t>1016-23-10</t>
  </si>
  <si>
    <t>1015-25-30</t>
  </si>
  <si>
    <t>1015-17-24</t>
  </si>
  <si>
    <t>1106-92-8</t>
  </si>
  <si>
    <t>1015-21-26.01</t>
  </si>
  <si>
    <t>Township of Kingwood</t>
  </si>
  <si>
    <t>1016-24-14.01</t>
  </si>
  <si>
    <t>1106-78-2</t>
  </si>
  <si>
    <t>Karen Kilmer</t>
  </si>
  <si>
    <t>Kyle Kilmer</t>
  </si>
  <si>
    <t>Joyce Kilmer</t>
  </si>
  <si>
    <t>1026-8-14</t>
  </si>
  <si>
    <t>1015-21- 8</t>
  </si>
  <si>
    <t>NJ Town ID</t>
  </si>
  <si>
    <t>NJ Block</t>
  </si>
  <si>
    <t>NJ Lot</t>
  </si>
  <si>
    <t>NJ URL</t>
  </si>
  <si>
    <t>1106-62-2.02 </t>
  </si>
  <si>
    <t>Jay Hoff</t>
  </si>
  <si>
    <t>1007-53-2</t>
  </si>
  <si>
    <t>1007-53-2.01</t>
  </si>
  <si>
    <t>Lester R. Kinney</t>
  </si>
  <si>
    <t>Ruth M. Kinney</t>
  </si>
  <si>
    <t>1015-15-3.01</t>
  </si>
  <si>
    <t>Robert Lonergan</t>
  </si>
  <si>
    <t>Naoami Lonergan</t>
  </si>
  <si>
    <t>Peter Tilstra</t>
  </si>
  <si>
    <t>Sidney Tilstra</t>
  </si>
  <si>
    <t>1015-22-55.01</t>
  </si>
  <si>
    <t>William S. Moore</t>
  </si>
  <si>
    <t>1015-21-14</t>
  </si>
  <si>
    <t>Janet L. Mowder</t>
  </si>
  <si>
    <t>1015-21-30.02</t>
  </si>
  <si>
    <t>Sean Nejman</t>
  </si>
  <si>
    <t>Jennifer Nejman</t>
  </si>
  <si>
    <t>Roger Schwarz</t>
  </si>
  <si>
    <t>Marguerite Schwarz</t>
  </si>
  <si>
    <t>Christine May</t>
  </si>
  <si>
    <t>Party 7</t>
  </si>
  <si>
    <t>1015-22-62</t>
  </si>
  <si>
    <t>Grace Pandy</t>
  </si>
  <si>
    <t>William Pandy</t>
  </si>
  <si>
    <t>Beth Ann Pandy</t>
  </si>
  <si>
    <t>Buckeye Pipeline Company</t>
  </si>
  <si>
    <t>1016-12-32</t>
  </si>
  <si>
    <t>Craig Rothenberg</t>
  </si>
  <si>
    <t>Antoinetta Rothenberg</t>
  </si>
  <si>
    <t>1015-17-20</t>
  </si>
  <si>
    <t>1015-22-90</t>
  </si>
  <si>
    <t>Deer Valley Realty, Inc.</t>
  </si>
  <si>
    <t>1106-91-5</t>
  </si>
  <si>
    <t>William Kappus</t>
  </si>
  <si>
    <t>Diane Kappus</t>
  </si>
  <si>
    <t>1001-18-47</t>
  </si>
  <si>
    <t>Ruth Kjaer</t>
  </si>
  <si>
    <t>Wesley Pandy</t>
  </si>
  <si>
    <t>1016-12-19</t>
  </si>
  <si>
    <t>Richard  Lafevre</t>
  </si>
  <si>
    <t>Kelsey Kafevre</t>
  </si>
  <si>
    <t>Richard D Lafevre</t>
  </si>
  <si>
    <t>Pamele A Lafevre</t>
  </si>
  <si>
    <t>Mark Phillips</t>
  </si>
  <si>
    <t>Holly Phillips</t>
  </si>
  <si>
    <t>1015-20-9</t>
  </si>
  <si>
    <t>Mowry Properties, LLC</t>
  </si>
  <si>
    <t>D&amp;R Canal Commission</t>
  </si>
  <si>
    <t>T&amp;T Tree Service, Inc</t>
  </si>
  <si>
    <t>1026-5-24.01</t>
  </si>
  <si>
    <t>Frederick J. Nanni</t>
  </si>
  <si>
    <t>Debra Sue Nanni</t>
  </si>
  <si>
    <t>1007-19-37</t>
  </si>
  <si>
    <t>1016-36-11</t>
  </si>
  <si>
    <t>Robert Murphy Jr</t>
  </si>
  <si>
    <t>1106-92-2.011</t>
  </si>
  <si>
    <t>1016-12-2.02</t>
  </si>
  <si>
    <t>Joseph Buchanan</t>
  </si>
  <si>
    <t>Terese Buchanan</t>
  </si>
  <si>
    <t>1007-33-19</t>
  </si>
  <si>
    <t>John Bulger</t>
  </si>
  <si>
    <t>NJCF</t>
  </si>
  <si>
    <t>1007-32-33</t>
  </si>
  <si>
    <t>Eugene Caffrey</t>
  </si>
  <si>
    <t>Mary Ellen caffrey</t>
  </si>
  <si>
    <t>Valerie Vanderborught</t>
  </si>
  <si>
    <t>Carl A. Vanderborught</t>
  </si>
  <si>
    <t>1007-62-4</t>
  </si>
  <si>
    <t>Vincent DiBianca</t>
  </si>
  <si>
    <t>Verizon New Jersey Inc</t>
  </si>
  <si>
    <t>1007-55-3</t>
  </si>
  <si>
    <t>David W. Farmer</t>
  </si>
  <si>
    <t>Township oof Holland</t>
  </si>
  <si>
    <t>1015-15-3</t>
  </si>
  <si>
    <t>Otto Fleischman</t>
  </si>
  <si>
    <t>Lori Fleischman</t>
  </si>
  <si>
    <t>1015-21-15</t>
  </si>
  <si>
    <t>Charles W. Fisher</t>
  </si>
  <si>
    <t>Sandra Fisher</t>
  </si>
  <si>
    <t>1007-31-3</t>
  </si>
  <si>
    <t>Joseph L. Gugliotta</t>
  </si>
  <si>
    <t>Adele Gugliotta</t>
  </si>
  <si>
    <t>AT&amp;T Corporation</t>
  </si>
  <si>
    <t>1007-33-4.01</t>
  </si>
  <si>
    <t>John S. Horchos</t>
  </si>
  <si>
    <t>Theodore Johnson</t>
  </si>
  <si>
    <t>Harriet Johnson</t>
  </si>
  <si>
    <t>1007-62-12.01</t>
  </si>
  <si>
    <t>Edward J. Kelly</t>
  </si>
  <si>
    <t>Margaret M. Kelly</t>
  </si>
  <si>
    <t>Township of Hopewewll</t>
  </si>
  <si>
    <t>1106-56-11</t>
  </si>
  <si>
    <t>Thomas Kowalczyk</t>
  </si>
  <si>
    <t>Jane Roosa</t>
  </si>
  <si>
    <t>1007-60-5.02</t>
  </si>
  <si>
    <t>Lambert Little Farm, LLC</t>
  </si>
  <si>
    <t>1026-3-16</t>
  </si>
  <si>
    <t>Vincent Mazzei, JR.</t>
  </si>
  <si>
    <t>Becky Mazzei</t>
  </si>
  <si>
    <t>Margaret Mazzei</t>
  </si>
  <si>
    <t>1007-33-21</t>
  </si>
  <si>
    <t>John McAdam</t>
  </si>
  <si>
    <t>Kathleen A. McAdam</t>
  </si>
  <si>
    <t>Mark Robinson</t>
  </si>
  <si>
    <t>Elizabeth robinson</t>
  </si>
  <si>
    <t>1007-62-5</t>
  </si>
  <si>
    <t>Casey Lynn Muench</t>
  </si>
  <si>
    <t>Hunterdon County Soil Conservation District</t>
  </si>
  <si>
    <t>1015-20-10</t>
  </si>
  <si>
    <t>Thomas Otto Niederer</t>
  </si>
  <si>
    <t>Wendy T. Niederer</t>
  </si>
  <si>
    <t>Lillian Niederer</t>
  </si>
  <si>
    <t>Cellco Partnership</t>
  </si>
  <si>
    <t>1106-61-3.02</t>
  </si>
  <si>
    <t>1106-61-5.01</t>
  </si>
  <si>
    <t>1007-32-4</t>
  </si>
  <si>
    <t>Karyl Patterson</t>
  </si>
  <si>
    <t>1007-62-2</t>
  </si>
  <si>
    <t>Timpson Seggerman</t>
  </si>
  <si>
    <t>1007-33-23</t>
  </si>
  <si>
    <t>Jeffrey R. Shafer</t>
  </si>
  <si>
    <t>Mary Louise Shafer</t>
  </si>
  <si>
    <t>1007-60-14</t>
  </si>
  <si>
    <t>The Silkotch Living Trust</t>
  </si>
  <si>
    <t>1016-23-22</t>
  </si>
  <si>
    <t>Philip H. Snyder</t>
  </si>
  <si>
    <t>Linda L. Snyder</t>
  </si>
  <si>
    <t>State of NJ</t>
  </si>
  <si>
    <t>1015-13-41</t>
  </si>
  <si>
    <t>Neil S. Solomon</t>
  </si>
  <si>
    <t>Jeannette Solomon</t>
  </si>
  <si>
    <t>1007-60-14.01</t>
  </si>
  <si>
    <t>D&amp;R Canal Coalition</t>
  </si>
  <si>
    <t>Loretta M. Varhley</t>
  </si>
  <si>
    <t>Pennington Gardens, Inc</t>
  </si>
  <si>
    <t>1106-72-10.13</t>
  </si>
  <si>
    <t>L. Thomas Welsh, JR.</t>
  </si>
  <si>
    <t>Welsh Virginia</t>
  </si>
  <si>
    <t>D&amp;R Greenway trust, Inc</t>
  </si>
  <si>
    <t>1106-59-4</t>
  </si>
  <si>
    <t>Richard J. Kohler</t>
  </si>
  <si>
    <t>Elizabeth S. Kohler</t>
  </si>
  <si>
    <t>Verizon New Jersey Inc.</t>
  </si>
  <si>
    <t>1007-62-12</t>
  </si>
  <si>
    <t>Carl Vanderborght</t>
  </si>
  <si>
    <t>Valerie Vanderborgth</t>
  </si>
  <si>
    <t>1007-62-11</t>
  </si>
  <si>
    <t>Raymond Aron, Jr.</t>
  </si>
  <si>
    <t>1007-19-19</t>
  </si>
  <si>
    <t>Thomas Cekoric, Jr.</t>
  </si>
  <si>
    <t>Peggy Cekoric</t>
  </si>
  <si>
    <t>1026-28-8</t>
  </si>
  <si>
    <t>Anthony Desapio</t>
  </si>
  <si>
    <t>Estate of Anthony Despaio</t>
  </si>
  <si>
    <t>Anthony Desapio, Jr.</t>
  </si>
  <si>
    <t>Marin A. Despaio</t>
  </si>
  <si>
    <t>James L. Desapio</t>
  </si>
  <si>
    <t>1016-6-2</t>
  </si>
  <si>
    <t>Casey Hicks</t>
  </si>
  <si>
    <t>Kimberly Ann Hicks</t>
  </si>
  <si>
    <t>verizon New Jersey Inc.</t>
  </si>
  <si>
    <t>1106-56-10</t>
  </si>
  <si>
    <t>Gaetano M. Desapio</t>
  </si>
  <si>
    <t>1016-5-6</t>
  </si>
  <si>
    <t>Virginia James</t>
  </si>
  <si>
    <t>1026-29-12</t>
  </si>
  <si>
    <t>William M. Kiriluk</t>
  </si>
  <si>
    <t>Barbara Ann Kiriluk</t>
  </si>
  <si>
    <t>Anna Kiriluk</t>
  </si>
  <si>
    <t>1026-5-5</t>
  </si>
  <si>
    <t>Lambertville Lateral</t>
  </si>
  <si>
    <t>Mark G. Korman 2007 Residence Trust</t>
  </si>
  <si>
    <t>Sprint of New Jersey</t>
  </si>
  <si>
    <t>1015-25-58</t>
  </si>
  <si>
    <t>Nicholas Loglisci</t>
  </si>
  <si>
    <t>Gudrun Loglisci</t>
  </si>
  <si>
    <t>1026-16.01-1.01</t>
  </si>
  <si>
    <t>US Bank Trust as Trustee for LSF8 Master Partcipation Trust</t>
  </si>
  <si>
    <t>1106-91-25.02</t>
  </si>
  <si>
    <t>William Moore, Jr.</t>
  </si>
  <si>
    <t>1015-13-29</t>
  </si>
  <si>
    <t>1015-13-30</t>
  </si>
  <si>
    <t>Robert Mountford</t>
  </si>
  <si>
    <t>Mary Anne Mountford</t>
  </si>
  <si>
    <t>1026-26-11</t>
  </si>
  <si>
    <t>Jessica Bruning</t>
  </si>
  <si>
    <t>Charles Pierman, III</t>
  </si>
  <si>
    <t>Green Tree Servicing, LLC</t>
  </si>
  <si>
    <t>1015-21-25</t>
  </si>
  <si>
    <t>Jane Richardson</t>
  </si>
  <si>
    <t>1026-16.01-1</t>
  </si>
  <si>
    <t>Christine Straub</t>
  </si>
  <si>
    <t>1015-22-59.01</t>
  </si>
  <si>
    <t>1106-92-2.012</t>
  </si>
  <si>
    <t>1106-92-5</t>
  </si>
  <si>
    <t>1106-92-9</t>
  </si>
  <si>
    <t>Valeri Tucci</t>
  </si>
  <si>
    <t>1007-54-10</t>
  </si>
  <si>
    <t>Brook Hollow farms of Sergeantville, LLC</t>
  </si>
  <si>
    <t>AT&amp;T</t>
  </si>
  <si>
    <t>1007-33-2</t>
  </si>
  <si>
    <t>Jacqueline Evans</t>
  </si>
  <si>
    <t>Ingrid B. Hibbin</t>
  </si>
  <si>
    <t xml:space="preserve">AT&amp;T </t>
  </si>
  <si>
    <t>1007-53-1.03</t>
  </si>
  <si>
    <t>Hunterdon Land Trust</t>
  </si>
  <si>
    <t>New Jersey Water Supply Authority</t>
  </si>
  <si>
    <t>1016-24-13</t>
  </si>
  <si>
    <t>Marie K. Janyszeski</t>
  </si>
  <si>
    <t>Charles T. Kutz</t>
  </si>
  <si>
    <t>Abigail E. Kutz</t>
  </si>
  <si>
    <t>Benjamin Janyszeski</t>
  </si>
  <si>
    <t>1026-17-4</t>
  </si>
  <si>
    <t>Lambertville Water Company</t>
  </si>
  <si>
    <t>1026-16-3</t>
  </si>
  <si>
    <t>Howar C. Lopshire</t>
  </si>
  <si>
    <t>Michzel J. Mironov</t>
  </si>
  <si>
    <t>Agnes Mironov</t>
  </si>
  <si>
    <t>1007-54-5</t>
  </si>
  <si>
    <t>Robert Magill</t>
  </si>
  <si>
    <t>Cynthia Magill</t>
  </si>
  <si>
    <t>1026-3-15</t>
  </si>
  <si>
    <t>Cynthia Niciecki</t>
  </si>
  <si>
    <t>Mary Lousi Haring</t>
  </si>
  <si>
    <t>Hunterdon County Agriculture Development Board</t>
  </si>
  <si>
    <t>1016-12-27</t>
  </si>
  <si>
    <t>Jared Oberman</t>
  </si>
  <si>
    <t>Julianne Oberman</t>
  </si>
  <si>
    <t>1015-21-30</t>
  </si>
  <si>
    <t>William Spolar</t>
  </si>
  <si>
    <t>1007-60-12</t>
  </si>
  <si>
    <t>Bernard Berlinger, III</t>
  </si>
  <si>
    <t>Mary Verlinger</t>
  </si>
  <si>
    <t>1015-15-7</t>
  </si>
  <si>
    <t>Francis Hoffman, III</t>
  </si>
  <si>
    <t>Dalia Hoffman</t>
  </si>
  <si>
    <t>1007-54-5.02</t>
  </si>
  <si>
    <t>1015-21-18.04</t>
  </si>
  <si>
    <t>1015-21-18</t>
  </si>
  <si>
    <t>1106-72-10.14</t>
  </si>
  <si>
    <t>1026-8-38</t>
  </si>
  <si>
    <t>1026-29-18.02</t>
  </si>
  <si>
    <t>1015-21-20</t>
  </si>
  <si>
    <t>1015-22-59</t>
  </si>
  <si>
    <t>1026-3.0-13</t>
  </si>
  <si>
    <t>1026-3-13</t>
  </si>
  <si>
    <t>1026-8-20</t>
  </si>
  <si>
    <t>1026-8-36</t>
  </si>
  <si>
    <t>1106-93-3.01</t>
  </si>
  <si>
    <t>#</t>
  </si>
  <si>
    <t>Lehigh Grains</t>
  </si>
  <si>
    <t>J5-9-2</t>
  </si>
  <si>
    <t>Borough of Bath</t>
  </si>
  <si>
    <t>J5-10-10</t>
  </si>
  <si>
    <t>Bath Borough</t>
  </si>
  <si>
    <t>16-56-A73</t>
  </si>
  <si>
    <t>16-56-A72.05</t>
  </si>
  <si>
    <t>6-56-A14.02</t>
  </si>
  <si>
    <t>Grand Total</t>
  </si>
  <si>
    <t>Total ROW Acres</t>
  </si>
  <si>
    <t>Total Temp Acres</t>
  </si>
  <si>
    <t>% Cases</t>
  </si>
  <si>
    <t>% ROW Acres</t>
  </si>
  <si>
    <t>% Temp Acres</t>
  </si>
  <si>
    <t>Region</t>
  </si>
  <si>
    <t>1001-18-12</t>
  </si>
  <si>
    <t>1007-60-5.01</t>
  </si>
  <si>
    <t>1106-91-3.12</t>
  </si>
  <si>
    <t>1106-59-13.01</t>
  </si>
  <si>
    <t>Theodore Bench</t>
  </si>
  <si>
    <t>Eunice Bench</t>
  </si>
  <si>
    <t>1007-31-4</t>
  </si>
  <si>
    <t>Friends of Hopewell Valley Open Space</t>
  </si>
  <si>
    <t>Farmer Doe</t>
  </si>
  <si>
    <t>1106-92-1.01</t>
  </si>
  <si>
    <t>Capital Health Systems</t>
  </si>
  <si>
    <t>CCI Hopewell VI, LLC</t>
  </si>
  <si>
    <t>AREP Hopewell,vLLC</t>
  </si>
  <si>
    <t>1106-91-3.11</t>
  </si>
  <si>
    <t>1106-91-3.21</t>
  </si>
  <si>
    <t>1106-91-3.95</t>
  </si>
  <si>
    <t>William Davidson</t>
  </si>
  <si>
    <t>Linda Davidson</t>
  </si>
  <si>
    <t>Corinne Hastings</t>
  </si>
  <si>
    <t>George Leap, JR</t>
  </si>
  <si>
    <t>Dennis Kager</t>
  </si>
  <si>
    <t>Joan Kager</t>
  </si>
  <si>
    <t>Dennis Kager Sr.</t>
  </si>
  <si>
    <t>1016-26-14.01</t>
  </si>
  <si>
    <t>Vincent Degrado</t>
  </si>
  <si>
    <t>Catherine Degrado</t>
  </si>
  <si>
    <t>1016-26-16</t>
  </si>
  <si>
    <t>Steven DePaul</t>
  </si>
  <si>
    <t>Alpha Liquor Store Inc</t>
  </si>
  <si>
    <t>Betty Fulmer</t>
  </si>
  <si>
    <t>HJ Opdyke Lumber Co.</t>
  </si>
  <si>
    <t>Darren J. Dally</t>
  </si>
  <si>
    <t>Debra A. Dally</t>
  </si>
  <si>
    <t>1015-17-80.07</t>
  </si>
  <si>
    <t>Wiliam Embley</t>
  </si>
  <si>
    <t>Raymond Papalski</t>
  </si>
  <si>
    <t>Robert A. Ballard, Jr</t>
  </si>
  <si>
    <t>1007-19-25.04</t>
  </si>
  <si>
    <t>Phillip Felix</t>
  </si>
  <si>
    <t>Mary Felix</t>
  </si>
  <si>
    <t>Joseph Ogrodnik</t>
  </si>
  <si>
    <t>1016-12-1</t>
  </si>
  <si>
    <t>Anne Kursinski</t>
  </si>
  <si>
    <t>Buckeye Pipeline Company, LP</t>
  </si>
  <si>
    <t>1016-13-7</t>
  </si>
  <si>
    <t>Christopher Kroese</t>
  </si>
  <si>
    <t>Elizabeth Kroese</t>
  </si>
  <si>
    <t>1001-14-16</t>
  </si>
  <si>
    <t>Ronald Kappus</t>
  </si>
  <si>
    <t>Johanna Kappus</t>
  </si>
  <si>
    <t>USDA</t>
  </si>
  <si>
    <t>1001-18-9</t>
  </si>
  <si>
    <t>Dennis L. Kager, Sr.</t>
  </si>
  <si>
    <t>Tom kager</t>
  </si>
  <si>
    <t>William Davison</t>
  </si>
  <si>
    <t>Linda Davison</t>
  </si>
  <si>
    <t>1016-26-14.03</t>
  </si>
  <si>
    <t>Dennis L. Kager, Sr</t>
  </si>
  <si>
    <t>Tom Kager</t>
  </si>
  <si>
    <t>Corrine Hastings</t>
  </si>
  <si>
    <t>George Leap, Jr</t>
  </si>
  <si>
    <t>1016-26-14.02</t>
  </si>
  <si>
    <t>1016-26-14.05</t>
  </si>
  <si>
    <t>1016-26-14</t>
  </si>
  <si>
    <t>Corinne L. Hastings</t>
  </si>
  <si>
    <t>George R. Leap, Jr</t>
  </si>
  <si>
    <t>Shirley Hastings</t>
  </si>
  <si>
    <t>1016-6-17</t>
  </si>
  <si>
    <t>Frances Gombosi</t>
  </si>
  <si>
    <t>E. Alan Gombosi</t>
  </si>
  <si>
    <t>Maureen Gombosi Bydalke</t>
  </si>
  <si>
    <t>Eileen Gombosi</t>
  </si>
  <si>
    <t>Leonard Goins</t>
  </si>
  <si>
    <t>Sharon Goins</t>
  </si>
  <si>
    <t>1001-18-20.04</t>
  </si>
  <si>
    <t>Frenchtown III Solar, LLC</t>
  </si>
  <si>
    <t>1016-24-4</t>
  </si>
  <si>
    <t>Number of Parcels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</si>
</sst>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-webkit-standard"/>
    </font>
    <font>
      <sz val="11"/>
      <color rgb="FF1D2129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8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wrapText="1"/>
    </xf>
    <xf numFmtId="0" fontId="0" fillId="0" borderId="0" xfId="0" applyFont="1"/>
    <xf numFmtId="0" fontId="4" fillId="0" borderId="0" xfId="0" applyFont="1"/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0" fillId="0" borderId="0" xfId="0" applyNumberFormat="1"/>
    <xf numFmtId="0" fontId="5" fillId="0" borderId="0" xfId="0" applyFont="1"/>
    <xf numFmtId="0" fontId="0" fillId="0" borderId="0" xfId="0" pivotButton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2" borderId="0" xfId="0" applyFill="1"/>
    <xf numFmtId="0" fontId="0" fillId="0" borderId="0" xfId="0" applyBorder="1" applyAlignment="1">
      <alignment horizontal="left" indent="1"/>
    </xf>
    <xf numFmtId="0" fontId="0" fillId="0" borderId="0" xfId="0" applyNumberFormat="1" applyBorder="1"/>
    <xf numFmtId="0" fontId="0" fillId="0" borderId="0" xfId="0" applyBorder="1" applyAlignment="1">
      <alignment horizontal="left" indent="2"/>
    </xf>
    <xf numFmtId="164" fontId="0" fillId="4" borderId="0" xfId="0" applyNumberFormat="1" applyFill="1" applyBorder="1"/>
    <xf numFmtId="0" fontId="0" fillId="3" borderId="2" xfId="0" applyFill="1" applyBorder="1" applyAlignment="1">
      <alignment horizontal="left"/>
    </xf>
    <xf numFmtId="0" fontId="0" fillId="3" borderId="2" xfId="0" applyNumberFormat="1" applyFill="1" applyBorder="1"/>
    <xf numFmtId="164" fontId="0" fillId="3" borderId="2" xfId="0" applyNumberFormat="1" applyFill="1" applyBorder="1"/>
    <xf numFmtId="0" fontId="0" fillId="5" borderId="3" xfId="0" applyFill="1" applyBorder="1" applyAlignment="1">
      <alignment horizontal="left"/>
    </xf>
    <xf numFmtId="0" fontId="0" fillId="5" borderId="3" xfId="0" applyNumberFormat="1" applyFill="1" applyBorder="1"/>
    <xf numFmtId="164" fontId="0" fillId="5" borderId="3" xfId="0" applyNumberFormat="1" applyFill="1" applyBorder="1"/>
  </cellXfs>
  <cellStyles count="8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Normal" xfId="0" builtinId="0"/>
  </cellStyles>
  <dxfs count="164">
    <dxf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border>
        <top style="thick">
          <color auto="1"/>
        </top>
      </border>
    </dxf>
    <dxf>
      <border>
        <top style="thick">
          <color auto="1"/>
        </top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 style="thick">
          <color auto="1"/>
        </top>
        <bottom style="thin">
          <color auto="1"/>
        </bottom>
      </border>
    </dxf>
    <dxf>
      <border>
        <top style="thick">
          <color auto="1"/>
        </top>
        <bottom style="thin">
          <color auto="1"/>
        </bottom>
      </border>
    </dxf>
    <dxf>
      <fill>
        <patternFill patternType="solid"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border>
        <bottom style="thick">
          <color auto="1"/>
        </bottom>
      </border>
    </dxf>
    <dxf>
      <border>
        <bottom style="thick">
          <color auto="1"/>
        </bottom>
      </border>
    </dxf>
    <dxf>
      <border>
        <top style="thick">
          <color auto="1"/>
        </top>
      </border>
    </dxf>
    <dxf>
      <border>
        <top style="thick">
          <color auto="1"/>
        </top>
      </border>
    </dxf>
    <dxf>
      <border>
        <bottom style="thin">
          <color auto="1"/>
        </bottom>
      </border>
    </dxf>
    <dxf>
      <border>
        <bottom style="thin">
          <color auto="1"/>
        </bottom>
      </border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border>
        <top style="thick">
          <color auto="1"/>
        </top>
      </border>
    </dxf>
    <dxf>
      <border>
        <top style="thick">
          <color auto="1"/>
        </top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 style="thick">
          <color auto="1"/>
        </top>
        <bottom style="thin">
          <color auto="1"/>
        </bottom>
      </border>
    </dxf>
    <dxf>
      <border>
        <top style="thick">
          <color auto="1"/>
        </top>
        <bottom style="thin">
          <color auto="1"/>
        </bottom>
      </border>
    </dxf>
    <dxf>
      <fill>
        <patternFill patternType="solid"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border>
        <bottom style="thick">
          <color auto="1"/>
        </bottom>
      </border>
    </dxf>
    <dxf>
      <border>
        <bottom style="thick">
          <color auto="1"/>
        </bottom>
      </border>
    </dxf>
    <dxf>
      <border>
        <top style="thick">
          <color auto="1"/>
        </top>
      </border>
    </dxf>
    <dxf>
      <border>
        <top style="thick">
          <color auto="1"/>
        </top>
      </border>
    </dxf>
    <dxf>
      <border>
        <bottom style="thin">
          <color auto="1"/>
        </bottom>
      </border>
    </dxf>
    <dxf>
      <border>
        <bottom style="thin">
          <color auto="1"/>
        </bottom>
      </border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border>
        <top style="thick">
          <color auto="1"/>
        </top>
      </border>
    </dxf>
    <dxf>
      <border>
        <top style="thick">
          <color auto="1"/>
        </top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 style="thick">
          <color auto="1"/>
        </top>
        <bottom style="thin">
          <color auto="1"/>
        </bottom>
      </border>
    </dxf>
    <dxf>
      <border>
        <top style="thick">
          <color auto="1"/>
        </top>
        <bottom style="thin">
          <color auto="1"/>
        </bottom>
      </border>
    </dxf>
    <dxf>
      <fill>
        <patternFill patternType="solid"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border>
        <bottom style="thick">
          <color auto="1"/>
        </bottom>
      </border>
    </dxf>
    <dxf>
      <border>
        <bottom style="thick">
          <color auto="1"/>
        </bottom>
      </border>
    </dxf>
    <dxf>
      <border>
        <top style="thick">
          <color auto="1"/>
        </top>
      </border>
    </dxf>
    <dxf>
      <border>
        <top style="thick">
          <color auto="1"/>
        </top>
      </border>
    </dxf>
    <dxf>
      <border>
        <bottom style="thin">
          <color auto="1"/>
        </bottom>
      </border>
    </dxf>
    <dxf>
      <border>
        <bottom style="thin">
          <color auto="1"/>
        </bottom>
      </border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border>
        <top style="thick">
          <color auto="1"/>
        </top>
      </border>
    </dxf>
    <dxf>
      <border>
        <top style="thick">
          <color auto="1"/>
        </top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 style="thick">
          <color auto="1"/>
        </top>
        <bottom style="thin">
          <color auto="1"/>
        </bottom>
      </border>
    </dxf>
    <dxf>
      <border>
        <top style="thick">
          <color auto="1"/>
        </top>
        <bottom style="thin">
          <color auto="1"/>
        </bottom>
      </border>
    </dxf>
    <dxf>
      <fill>
        <patternFill patternType="solid"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border>
        <bottom style="thick">
          <color auto="1"/>
        </bottom>
      </border>
    </dxf>
    <dxf>
      <border>
        <bottom style="thick">
          <color auto="1"/>
        </bottom>
      </border>
    </dxf>
    <dxf>
      <border>
        <top style="thick">
          <color auto="1"/>
        </top>
      </border>
    </dxf>
    <dxf>
      <border>
        <top style="thick">
          <color auto="1"/>
        </top>
      </border>
    </dxf>
    <dxf>
      <border>
        <bottom style="thin">
          <color auto="1"/>
        </bottom>
      </border>
    </dxf>
    <dxf>
      <border>
        <bottom style="thin">
          <color auto="1"/>
        </bottom>
      </border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border>
        <top style="thick">
          <color auto="1"/>
        </top>
      </border>
    </dxf>
    <dxf>
      <border>
        <top style="thick">
          <color auto="1"/>
        </top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 style="thick">
          <color auto="1"/>
        </top>
        <bottom style="thin">
          <color auto="1"/>
        </bottom>
      </border>
    </dxf>
    <dxf>
      <border>
        <top style="thick">
          <color auto="1"/>
        </top>
        <bottom style="thin">
          <color auto="1"/>
        </bottom>
      </border>
    </dxf>
    <dxf>
      <fill>
        <patternFill patternType="solid"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border>
        <bottom style="thick">
          <color auto="1"/>
        </bottom>
      </border>
    </dxf>
    <dxf>
      <border>
        <bottom style="thick">
          <color auto="1"/>
        </bottom>
      </border>
    </dxf>
    <dxf>
      <border>
        <top style="thick">
          <color auto="1"/>
        </top>
      </border>
    </dxf>
    <dxf>
      <border>
        <top style="thick">
          <color auto="1"/>
        </top>
      </border>
    </dxf>
    <dxf>
      <border>
        <bottom style="thin">
          <color auto="1"/>
        </bottom>
      </border>
    </dxf>
    <dxf>
      <border>
        <bottom style="thin">
          <color auto="1"/>
        </bottom>
      </border>
    </dxf>
    <dxf>
      <border>
        <bottom style="thin">
          <color auto="1"/>
        </bottom>
      </border>
    </dxf>
    <dxf>
      <border>
        <bottom style="thin">
          <color auto="1"/>
        </bottom>
      </border>
    </dxf>
    <dxf>
      <border>
        <top style="thick">
          <color auto="1"/>
        </top>
      </border>
    </dxf>
    <dxf>
      <border>
        <top style="thick">
          <color auto="1"/>
        </top>
      </border>
    </dxf>
    <dxf>
      <border>
        <bottom style="thick">
          <color auto="1"/>
        </bottom>
      </border>
    </dxf>
    <dxf>
      <border>
        <bottom style="thick">
          <color auto="1"/>
        </bottom>
      </border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 patternType="solid">
          <bgColor theme="8" tint="0.79998168889431442"/>
        </patternFill>
      </fill>
    </dxf>
    <dxf>
      <border>
        <top style="thick">
          <color auto="1"/>
        </top>
        <bottom style="thin">
          <color auto="1"/>
        </bottom>
      </border>
    </dxf>
    <dxf>
      <border>
        <top style="thick">
          <color auto="1"/>
        </top>
        <bottom style="thin">
          <color auto="1"/>
        </bottom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/>
        <bottom/>
      </border>
    </dxf>
    <dxf>
      <border>
        <top style="thick">
          <color auto="1"/>
        </top>
      </border>
    </dxf>
    <dxf>
      <border>
        <top style="thick">
          <color auto="1"/>
        </top>
      </border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alignment horizontal="general" vertical="bottom" textRotation="0" wrapText="1" justifyLastLine="0" shrinkToFit="0"/>
    </dxf>
    <dxf>
      <font>
        <strike val="0"/>
        <outline val="0"/>
        <shadow val="0"/>
        <u val="none"/>
        <vertAlign val="baseline"/>
        <sz val="11"/>
      </font>
    </dxf>
    <dxf>
      <alignment horizontal="general" vertical="bottom" textRotation="0" wrapText="1" justifyLastLine="0" shrinkToFit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justifyLastLine="0" shrinkToFit="0"/>
    </dxf>
    <dxf>
      <alignment horizontal="general" vertical="bottom" textRotation="0" wrapText="1" justifyLastLine="0" shrinkToFit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ichael Spille" refreshedDate="43143.807065162036" createdVersion="6" refreshedVersion="6" minRefreshableVersion="3" recordCount="184">
  <cacheSource type="worksheet">
    <worksheetSource ref="A1:U185" sheet="Parcels"/>
  </cacheSource>
  <cacheFields count="21">
    <cacheField name="#" numFmtId="0">
      <sharedItems containsSemiMixedTypes="0" containsString="0" containsNumber="1" containsInteger="1" minValue="1" maxValue="184"/>
    </cacheField>
    <cacheField name="Party 1" numFmtId="0">
      <sharedItems/>
    </cacheField>
    <cacheField name="Party 2" numFmtId="0">
      <sharedItems containsBlank="1"/>
    </cacheField>
    <cacheField name="Party 3" numFmtId="0">
      <sharedItems containsBlank="1"/>
    </cacheField>
    <cacheField name="Party 4" numFmtId="0">
      <sharedItems containsBlank="1"/>
    </cacheField>
    <cacheField name="Party 5" numFmtId="0">
      <sharedItems containsBlank="1"/>
    </cacheField>
    <cacheField name="Party 6" numFmtId="0">
      <sharedItems containsBlank="1"/>
    </cacheField>
    <cacheField name="Party 7" numFmtId="0">
      <sharedItems containsBlank="1"/>
    </cacheField>
    <cacheField name="Town" numFmtId="0">
      <sharedItems count="21">
        <s v="Holland Township"/>
        <s v="Hopewell Township"/>
        <s v="Alexandria Township"/>
        <s v="Towamensing Township"/>
        <s v="Wyoming Borough"/>
        <s v="Plains Township"/>
        <s v="Jenkins Township"/>
        <s v="Kidder Township"/>
        <s v="Kingwood Township"/>
        <s v="Unknown"/>
        <s v="West Amwell "/>
        <s v="Bethlehem Township"/>
        <s v="Lower Nazareth Township"/>
        <s v="Upper Nazareth Township"/>
        <s v="Moore Township"/>
        <s v="Durham Township"/>
        <s v="Williams Township"/>
        <s v="Kingston Township"/>
        <s v="Lower Saucon Township"/>
        <s v="Delaware Township"/>
        <s v="Bath Borough"/>
      </sharedItems>
    </cacheField>
    <cacheField name="State" numFmtId="0">
      <sharedItems count="2">
        <s v="NJ"/>
        <s v="PA"/>
      </sharedItems>
    </cacheField>
    <cacheField name="County" numFmtId="0">
      <sharedItems count="7">
        <s v="Hunterdon"/>
        <s v="Mercer"/>
        <s v="Carbon"/>
        <s v="Luzerne"/>
        <s v="Unknonwn"/>
        <s v="Northampton"/>
        <s v="Bucks"/>
      </sharedItems>
    </cacheField>
    <cacheField name="ROW acres" numFmtId="0">
      <sharedItems containsSemiMixedTypes="0" containsString="0" containsNumber="1" minValue="0" maxValue="7.99"/>
    </cacheField>
    <cacheField name="Temp Acres" numFmtId="0">
      <sharedItems containsString="0" containsBlank="1" containsNumber="1" minValue="0" maxValue="86"/>
    </cacheField>
    <cacheField name="Tax Parcel ID" numFmtId="0">
      <sharedItems containsBlank="1"/>
    </cacheField>
    <cacheField name="Notes" numFmtId="0">
      <sharedItems containsBlank="1"/>
    </cacheField>
    <cacheField name="NJ" numFmtId="0">
      <sharedItems containsSemiMixedTypes="0" containsString="0" containsNumber="1" containsInteger="1" minValue="0" maxValue="1"/>
    </cacheField>
    <cacheField name="PA" numFmtId="0">
      <sharedItems containsSemiMixedTypes="0" containsString="0" containsNumber="1" containsInteger="1" minValue="0" maxValue="1"/>
    </cacheField>
    <cacheField name="NJ Town ID" numFmtId="0">
      <sharedItems/>
    </cacheField>
    <cacheField name="NJ Block" numFmtId="0">
      <sharedItems/>
    </cacheField>
    <cacheField name="NJ Lot" numFmtId="0">
      <sharedItems/>
    </cacheField>
    <cacheField name="NJ URL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84">
  <r>
    <n v="1"/>
    <s v="David Briede"/>
    <s v="Maryann Briede"/>
    <m/>
    <m/>
    <m/>
    <m/>
    <m/>
    <x v="0"/>
    <x v="0"/>
    <x v="0"/>
    <n v="0.47"/>
    <n v="0.8"/>
    <s v="1015-21- 8"/>
    <m/>
    <n v="1"/>
    <n v="0"/>
    <s v="1015"/>
    <s v="21"/>
    <s v=" 8"/>
    <s v="http://njparcels.com/property/1015/21/ 8"/>
  </r>
  <r>
    <n v="2"/>
    <s v="Michael T. Briehler"/>
    <s v="Judith A. Briehler"/>
    <m/>
    <m/>
    <m/>
    <m/>
    <m/>
    <x v="1"/>
    <x v="0"/>
    <x v="1"/>
    <n v="0.36"/>
    <n v="2.39"/>
    <s v="1106-91-34"/>
    <m/>
    <n v="1"/>
    <n v="0"/>
    <s v="1106"/>
    <s v="91"/>
    <s v="34"/>
    <s v="http://njparcels.com/property/1106/91/34"/>
  </r>
  <r>
    <n v="3"/>
    <s v="Joseph S. Caparsoso"/>
    <m/>
    <m/>
    <m/>
    <m/>
    <m/>
    <m/>
    <x v="2"/>
    <x v="0"/>
    <x v="0"/>
    <n v="0.17"/>
    <n v="0.32"/>
    <s v="1001-18-12"/>
    <m/>
    <n v="1"/>
    <n v="0"/>
    <s v="1001"/>
    <s v="18"/>
    <s v="12"/>
    <s v="http://njparcels.com/property/1001/18/12"/>
  </r>
  <r>
    <n v="4"/>
    <s v="Hopewell Township"/>
    <m/>
    <m/>
    <m/>
    <m/>
    <m/>
    <m/>
    <x v="1"/>
    <x v="0"/>
    <x v="1"/>
    <n v="1.92"/>
    <n v="2.0499999999999998"/>
    <s v="1106-59-13.01"/>
    <m/>
    <n v="1"/>
    <n v="0"/>
    <s v="1106"/>
    <s v="59"/>
    <s v="13.01"/>
    <s v="http://njparcels.com/property/1106/59/13.01"/>
  </r>
  <r>
    <n v="5"/>
    <s v="BEDRETTIN ANGUN"/>
    <s v="US Dept of Tresasury"/>
    <s v="PENNSYLVANIA DEPT. OF REVENUE"/>
    <m/>
    <m/>
    <m/>
    <m/>
    <x v="3"/>
    <x v="1"/>
    <x v="2"/>
    <n v="0.49"/>
    <n v="0.63"/>
    <s v="16D-56-A27"/>
    <m/>
    <n v="0"/>
    <n v="1"/>
    <s v="N/A"/>
    <s v="N/A"/>
    <s v="N/A"/>
    <s v="N/A"/>
  </r>
  <r>
    <n v="6"/>
    <s v="Marilyn Bartoli"/>
    <m/>
    <m/>
    <m/>
    <m/>
    <m/>
    <m/>
    <x v="4"/>
    <x v="1"/>
    <x v="3"/>
    <n v="0.06"/>
    <n v="0"/>
    <s v="67-F10-00A-04A-000"/>
    <m/>
    <n v="0"/>
    <n v="1"/>
    <s v="N/A"/>
    <s v="N/A"/>
    <s v="N/A"/>
    <s v="N/A"/>
  </r>
  <r>
    <n v="7"/>
    <s v="Susana V. Bullrich"/>
    <m/>
    <m/>
    <m/>
    <m/>
    <m/>
    <m/>
    <x v="3"/>
    <x v="1"/>
    <x v="2"/>
    <n v="0.6"/>
    <n v="0.6"/>
    <s v="16-56-A73"/>
    <m/>
    <n v="0"/>
    <n v="1"/>
    <s v="N/A"/>
    <s v="N/A"/>
    <s v="N/A"/>
    <s v="N/A"/>
  </r>
  <r>
    <n v="8"/>
    <s v="Barbara T. Capozza"/>
    <m/>
    <m/>
    <m/>
    <m/>
    <m/>
    <m/>
    <x v="5"/>
    <x v="1"/>
    <x v="3"/>
    <n v="0.11"/>
    <n v="7.0000000000000007E-2"/>
    <s v="50-F10S2-001-14A-000"/>
    <m/>
    <n v="0"/>
    <n v="1"/>
    <s v="N/A"/>
    <s v="N/A"/>
    <s v="N/A"/>
    <s v="N/A"/>
  </r>
  <r>
    <n v="9"/>
    <s v="John Carino"/>
    <s v="Agnes Carino"/>
    <m/>
    <m/>
    <m/>
    <m/>
    <m/>
    <x v="3"/>
    <x v="1"/>
    <x v="2"/>
    <n v="0.01"/>
    <n v="0.12"/>
    <s v="16D-56-A9"/>
    <m/>
    <n v="0"/>
    <n v="1"/>
    <s v="N/A"/>
    <s v="N/A"/>
    <s v="N/A"/>
    <s v="N/A"/>
  </r>
  <r>
    <n v="10"/>
    <s v="Margaret R. Ermlick"/>
    <s v="Sarah Rose Greene"/>
    <s v="John Ermlick, Jr."/>
    <s v="Esther Ermlick"/>
    <s v="Lillian Amelia McMahon"/>
    <m/>
    <m/>
    <x v="3"/>
    <x v="1"/>
    <x v="2"/>
    <n v="0.31"/>
    <n v="0.66"/>
    <s v="16-56-A72.05"/>
    <m/>
    <n v="0"/>
    <n v="1"/>
    <s v="N/A"/>
    <s v="N/A"/>
    <s v="N/A"/>
    <s v="N/A"/>
  </r>
  <r>
    <n v="11"/>
    <s v="Roger L. Hahn"/>
    <s v="Rene Hahn"/>
    <m/>
    <m/>
    <m/>
    <m/>
    <m/>
    <x v="3"/>
    <x v="1"/>
    <x v="2"/>
    <n v="2.5499999999999998"/>
    <n v="4.0199999999999996"/>
    <s v="6-56-A14.02"/>
    <m/>
    <n v="0"/>
    <n v="1"/>
    <s v="N/A"/>
    <s v="N/A"/>
    <s v="N/A"/>
    <s v="N/A"/>
  </r>
  <r>
    <n v="12"/>
    <s v="Elizabeth Milazzo"/>
    <m/>
    <m/>
    <m/>
    <m/>
    <m/>
    <m/>
    <x v="6"/>
    <x v="1"/>
    <x v="3"/>
    <n v="0.23"/>
    <n v="1.06"/>
    <s v="33-F10-00A-07E-000"/>
    <m/>
    <n v="0"/>
    <n v="1"/>
    <s v="N/A"/>
    <s v="N/A"/>
    <s v="N/A"/>
    <s v="N/A"/>
  </r>
  <r>
    <n v="13"/>
    <s v="Earle Kevin Dodds"/>
    <m/>
    <m/>
    <m/>
    <m/>
    <m/>
    <m/>
    <x v="0"/>
    <x v="0"/>
    <x v="0"/>
    <n v="0.11"/>
    <n v="0.15"/>
    <s v="1015-21-4.03"/>
    <m/>
    <n v="1"/>
    <n v="0"/>
    <s v="1015"/>
    <s v="21"/>
    <s v="4.03"/>
    <s v="http://njparcels.com/property/1015/21/4.03"/>
  </r>
  <r>
    <n v="14"/>
    <s v="Paul Montemuro"/>
    <m/>
    <m/>
    <m/>
    <m/>
    <m/>
    <m/>
    <x v="7"/>
    <x v="1"/>
    <x v="2"/>
    <n v="0.32"/>
    <n v="0.57999999999999996"/>
    <s v=" 34-21-A9.03"/>
    <m/>
    <n v="0"/>
    <n v="1"/>
    <s v="N/A"/>
    <s v="N/A"/>
    <s v="N/A"/>
    <s v="N/A"/>
  </r>
  <r>
    <n v="15"/>
    <s v="Shane M. Conner"/>
    <s v="Diane Conner"/>
    <m/>
    <m/>
    <m/>
    <m/>
    <m/>
    <x v="3"/>
    <x v="1"/>
    <x v="2"/>
    <n v="0.36"/>
    <n v="0"/>
    <s v="16D-56-A28"/>
    <m/>
    <n v="0"/>
    <n v="1"/>
    <s v="N/A"/>
    <s v="N/A"/>
    <s v="N/A"/>
    <s v="N/A"/>
  </r>
  <r>
    <n v="16"/>
    <s v="Felice Francescone"/>
    <s v="Melissa Francescone"/>
    <m/>
    <m/>
    <m/>
    <m/>
    <m/>
    <x v="8"/>
    <x v="0"/>
    <x v="0"/>
    <n v="0.26"/>
    <n v="0.11"/>
    <s v="1016-23-10"/>
    <m/>
    <n v="1"/>
    <n v="0"/>
    <s v="1016"/>
    <s v="23"/>
    <s v="10"/>
    <s v="http://njparcels.com/property/1016/23/10"/>
  </r>
  <r>
    <n v="17"/>
    <s v="Margaret Shinsec"/>
    <s v="Paul Shinsec"/>
    <s v="Towamensing Township"/>
    <m/>
    <m/>
    <m/>
    <m/>
    <x v="5"/>
    <x v="1"/>
    <x v="3"/>
    <n v="0"/>
    <n v="0"/>
    <m/>
    <s v="No acreage or parcel info given in summary"/>
    <n v="0"/>
    <n v="1"/>
    <s v="N/A"/>
    <s v="N/A"/>
    <s v="N/A"/>
    <s v="N/A"/>
  </r>
  <r>
    <n v="18"/>
    <s v="Estelle Tsantes"/>
    <m/>
    <m/>
    <m/>
    <m/>
    <m/>
    <m/>
    <x v="3"/>
    <x v="1"/>
    <x v="2"/>
    <n v="0"/>
    <n v="0"/>
    <m/>
    <s v="No acreage or parcel info given in summary"/>
    <n v="0"/>
    <n v="1"/>
    <s v="N/A"/>
    <s v="N/A"/>
    <s v="N/A"/>
    <s v="N/A"/>
  </r>
  <r>
    <n v="19"/>
    <s v="Julian F. Gorelli"/>
    <m/>
    <m/>
    <m/>
    <m/>
    <m/>
    <m/>
    <x v="1"/>
    <x v="0"/>
    <x v="1"/>
    <n v="0.12"/>
    <n v="0.14000000000000001"/>
    <s v="1106-92-8"/>
    <m/>
    <n v="1"/>
    <n v="0"/>
    <s v="1106"/>
    <s v="92"/>
    <s v="8"/>
    <s v="http://njparcels.com/property/1106/92/8"/>
  </r>
  <r>
    <n v="20"/>
    <s v="Shawn Hayth"/>
    <s v="Wedny Hayth"/>
    <m/>
    <m/>
    <m/>
    <m/>
    <m/>
    <x v="0"/>
    <x v="0"/>
    <x v="0"/>
    <n v="0"/>
    <n v="0.03"/>
    <s v="1015-21-26.01"/>
    <m/>
    <n v="1"/>
    <n v="0"/>
    <s v="1015"/>
    <s v="21"/>
    <s v="26.01"/>
    <s v="http://njparcels.com/property/1015/21/26.01"/>
  </r>
  <r>
    <n v="21"/>
    <s v="Gombosi Holland Farms LLC"/>
    <m/>
    <m/>
    <m/>
    <m/>
    <m/>
    <m/>
    <x v="0"/>
    <x v="0"/>
    <x v="0"/>
    <n v="0.72"/>
    <n v="0.94"/>
    <s v="1015-17-24"/>
    <m/>
    <n v="1"/>
    <n v="0"/>
    <s v="1015"/>
    <s v="17"/>
    <s v="24"/>
    <s v="http://njparcels.com/property/1015/17/24"/>
  </r>
  <r>
    <n v="22"/>
    <s v="Lydia Gombosi"/>
    <s v="Lydia Dunne"/>
    <s v="Lanna Salsano"/>
    <m/>
    <m/>
    <m/>
    <m/>
    <x v="0"/>
    <x v="0"/>
    <x v="0"/>
    <n v="1.1100000000000001"/>
    <n v="1.85"/>
    <s v="1015-25-30"/>
    <m/>
    <n v="1"/>
    <n v="0"/>
    <s v="1015"/>
    <s v="25"/>
    <s v="30"/>
    <s v="http://njparcels.com/property/1015/25/30"/>
  </r>
  <r>
    <n v="23"/>
    <s v="Kenneth Welgos"/>
    <m/>
    <m/>
    <m/>
    <m/>
    <m/>
    <m/>
    <x v="9"/>
    <x v="1"/>
    <x v="4"/>
    <n v="0"/>
    <n v="0"/>
    <m/>
    <s v="No acreage or parcel info given in summary"/>
    <n v="0"/>
    <n v="1"/>
    <s v="N/A"/>
    <s v="N/A"/>
    <s v="N/A"/>
    <s v="N/A"/>
  </r>
  <r>
    <n v="24"/>
    <s v="BPJI, L.P."/>
    <m/>
    <m/>
    <m/>
    <m/>
    <m/>
    <m/>
    <x v="5"/>
    <x v="1"/>
    <x v="3"/>
    <n v="0.44"/>
    <n v="0"/>
    <s v="50-g11-00a-04D-000"/>
    <m/>
    <n v="0"/>
    <n v="1"/>
    <s v="N/A"/>
    <s v="N/A"/>
    <s v="N/A"/>
    <s v="N/A"/>
  </r>
  <r>
    <n v="25"/>
    <s v="Hunterdon Land Trust Alliance"/>
    <s v="County of Hunterdon"/>
    <s v="NJDEP"/>
    <s v="Township of Kingwood"/>
    <m/>
    <m/>
    <m/>
    <x v="8"/>
    <x v="0"/>
    <x v="0"/>
    <n v="0.56999999999999995"/>
    <n v="1.06"/>
    <s v="1016-24-14.01"/>
    <s v="Muddy Run Preserve"/>
    <n v="1"/>
    <n v="0"/>
    <s v="1016"/>
    <s v="24"/>
    <s v="14.01"/>
    <s v="http://njparcels.com/property/1016/24/14.01"/>
  </r>
  <r>
    <n v="26"/>
    <s v="Edward San Paolo"/>
    <s v="Frank C. San Paolo"/>
    <s v="Kasya LLC"/>
    <m/>
    <m/>
    <m/>
    <m/>
    <x v="1"/>
    <x v="0"/>
    <x v="1"/>
    <n v="0.14000000000000001"/>
    <n v="0.66"/>
    <s v="1106-78-2"/>
    <m/>
    <n v="1"/>
    <n v="0"/>
    <s v="1106"/>
    <s v="78"/>
    <s v="2"/>
    <s v="http://njparcels.com/property/1106/78/2"/>
  </r>
  <r>
    <n v="27"/>
    <s v="Kim Kilmer"/>
    <s v="Karen Kilmer"/>
    <s v="Kyle Kilmer"/>
    <s v="Joyce Kilmer"/>
    <s v="Township of West Amwell"/>
    <s v="NJDEP"/>
    <m/>
    <x v="10"/>
    <x v="0"/>
    <x v="0"/>
    <n v="2.11"/>
    <n v="2.38"/>
    <s v="1026-8-14"/>
    <s v="Rt 179"/>
    <n v="1"/>
    <n v="0"/>
    <s v="1026"/>
    <s v="8"/>
    <s v="14"/>
    <s v="http://njparcels.com/property/1026/8/14"/>
  </r>
  <r>
    <n v="28"/>
    <s v="GREGORY G. BERNET"/>
    <m/>
    <m/>
    <m/>
    <m/>
    <m/>
    <m/>
    <x v="0"/>
    <x v="0"/>
    <x v="0"/>
    <n v="0.01"/>
    <n v="0.05"/>
    <s v="1015-13-78"/>
    <m/>
    <n v="1"/>
    <n v="0"/>
    <s v="1015"/>
    <s v="13"/>
    <s v="78"/>
    <s v="http://njparcels.com/property/1015/13/78"/>
  </r>
  <r>
    <n v="29"/>
    <s v="Patricia Patricelli"/>
    <s v="County of Mercer"/>
    <m/>
    <m/>
    <m/>
    <m/>
    <m/>
    <x v="1"/>
    <x v="0"/>
    <x v="1"/>
    <n v="1.8"/>
    <n v="3.93"/>
    <s v="1106-62-2.02 "/>
    <m/>
    <n v="1"/>
    <n v="0"/>
    <s v="1106"/>
    <s v="62"/>
    <s v="2.02 "/>
    <s v="http://njparcels.com/property/1106/62/2.02 "/>
  </r>
  <r>
    <n v="30"/>
    <s v="Patricia Patricelli"/>
    <s v="County of Mercer"/>
    <m/>
    <m/>
    <m/>
    <m/>
    <m/>
    <x v="1"/>
    <x v="0"/>
    <x v="1"/>
    <n v="1.62"/>
    <n v="2.56"/>
    <s v="1106-62-3"/>
    <m/>
    <n v="1"/>
    <n v="0"/>
    <s v="1106"/>
    <s v="62"/>
    <s v="3"/>
    <s v="http://njparcels.com/property/1106/62/3"/>
  </r>
  <r>
    <n v="31"/>
    <s v="Kathleen M. Young"/>
    <s v="Duane C. Young"/>
    <s v="Township of Holland"/>
    <s v="NJ SADC"/>
    <s v="County of Hunterdon"/>
    <m/>
    <m/>
    <x v="0"/>
    <x v="0"/>
    <x v="0"/>
    <n v="1.53"/>
    <n v="2.4"/>
    <s v="1015-22-47"/>
    <m/>
    <n v="1"/>
    <n v="0"/>
    <s v="1015"/>
    <s v="22"/>
    <s v="47"/>
    <s v="http://njparcels.com/property/1015/22/47"/>
  </r>
  <r>
    <n v="33"/>
    <s v="Renze Wen"/>
    <s v="Township of Hopewell"/>
    <s v="NJ SADC"/>
    <m/>
    <m/>
    <m/>
    <m/>
    <x v="1"/>
    <x v="0"/>
    <x v="1"/>
    <n v="1.74"/>
    <n v="2.2400000000000002"/>
    <s v="1106-92-2.011"/>
    <m/>
    <n v="1"/>
    <n v="0"/>
    <s v="1106"/>
    <s v="92"/>
    <s v="2.011"/>
    <s v="http://njparcels.com/property/1106/92/2.011"/>
  </r>
  <r>
    <n v="34"/>
    <s v="Robert Murphy Jr"/>
    <s v="NJ SADC"/>
    <m/>
    <m/>
    <m/>
    <m/>
    <m/>
    <x v="8"/>
    <x v="0"/>
    <x v="0"/>
    <n v="0"/>
    <n v="0.01"/>
    <s v="1016-12-2.02"/>
    <m/>
    <n v="1"/>
    <n v="0"/>
    <s v="1016"/>
    <s v="12"/>
    <s v="2.02"/>
    <s v="http://njparcels.com/property/1016/12/2.02"/>
  </r>
  <r>
    <n v="35"/>
    <s v="RICHARD FUISZ"/>
    <s v="ROBERT FUISZ"/>
    <m/>
    <m/>
    <m/>
    <m/>
    <m/>
    <x v="11"/>
    <x v="1"/>
    <x v="5"/>
    <n v="0.8"/>
    <n v="0.98"/>
    <s v="L8-10-12"/>
    <m/>
    <n v="0"/>
    <n v="1"/>
    <s v="N/A"/>
    <s v="N/A"/>
    <s v="N/A"/>
    <s v="N/A"/>
  </r>
  <r>
    <n v="36"/>
    <s v="CMC DEVELOPMENT CORPORATION"/>
    <s v="PA DOT"/>
    <s v="COLUMBIA GAS OF PENNSYLVANIA"/>
    <s v="INTERSTATE ENERGY COMPANY"/>
    <m/>
    <m/>
    <m/>
    <x v="11"/>
    <x v="1"/>
    <x v="5"/>
    <n v="0"/>
    <n v="0.44"/>
    <s v="M8-2-2A"/>
    <m/>
    <n v="0"/>
    <n v="1"/>
    <s v="N/A"/>
    <s v="N/A"/>
    <s v="N/A"/>
    <s v="N/A"/>
  </r>
  <r>
    <n v="37"/>
    <s v="DAVID S. HALTEMAN"/>
    <m/>
    <m/>
    <m/>
    <m/>
    <m/>
    <m/>
    <x v="12"/>
    <x v="1"/>
    <x v="5"/>
    <n v="0.69"/>
    <n v="1.06"/>
    <s v="L7-13-1"/>
    <m/>
    <n v="0"/>
    <n v="1"/>
    <s v="N/A"/>
    <s v="N/A"/>
    <s v="N/A"/>
    <s v="N/A"/>
  </r>
  <r>
    <n v="38"/>
    <s v="Heirs of ANTON FUISZ AND MARGARET FUISZ"/>
    <s v="INTERSTATE ENERGY COMPANY"/>
    <m/>
    <m/>
    <m/>
    <m/>
    <m/>
    <x v="11"/>
    <x v="1"/>
    <x v="5"/>
    <n v="0.38"/>
    <n v="1.1000000000000001"/>
    <s v="L8-10-13"/>
    <m/>
    <n v="0"/>
    <n v="1"/>
    <s v="N/A"/>
    <s v="N/A"/>
    <s v="N/A"/>
    <s v="N/A"/>
  </r>
  <r>
    <n v="39"/>
    <s v="JOHN M. YASWINSKI"/>
    <m/>
    <m/>
    <m/>
    <m/>
    <m/>
    <m/>
    <x v="13"/>
    <x v="1"/>
    <x v="5"/>
    <n v="0.59"/>
    <n v="1.06"/>
    <s v="K7-19-5"/>
    <m/>
    <n v="0"/>
    <n v="1"/>
    <s v="N/A"/>
    <s v="N/A"/>
    <s v="N/A"/>
    <s v="N/A"/>
  </r>
  <r>
    <n v="40"/>
    <s v="WILLIAM R. BUSKIRK"/>
    <s v="MARIAN M. BUSKIRK"/>
    <m/>
    <m/>
    <m/>
    <m/>
    <m/>
    <x v="14"/>
    <x v="1"/>
    <x v="5"/>
    <n v="0.98"/>
    <n v="1.45"/>
    <s v="H5-17-1"/>
    <m/>
    <n v="0"/>
    <n v="1"/>
    <s v="N/A"/>
    <s v="N/A"/>
    <s v="N/A"/>
    <s v="N/A"/>
  </r>
  <r>
    <n v="41"/>
    <s v="GUY W. WAGNER"/>
    <m/>
    <m/>
    <m/>
    <m/>
    <m/>
    <m/>
    <x v="11"/>
    <x v="1"/>
    <x v="5"/>
    <n v="3.37"/>
    <n v="5.33"/>
    <s v="L8-10-9"/>
    <m/>
    <n v="0"/>
    <n v="1"/>
    <s v="N/A"/>
    <s v="N/A"/>
    <s v="N/A"/>
    <s v="N/A"/>
  </r>
  <r>
    <n v="42"/>
    <s v="JEFFREY &amp; CHRISTINA KENNEDY PORTER"/>
    <m/>
    <m/>
    <m/>
    <m/>
    <m/>
    <m/>
    <x v="15"/>
    <x v="1"/>
    <x v="6"/>
    <n v="0.02"/>
    <n v="0"/>
    <s v="11-005-121-002"/>
    <m/>
    <n v="0"/>
    <n v="1"/>
    <s v="N/A"/>
    <s v="N/A"/>
    <s v="N/A"/>
    <s v="N/A"/>
  </r>
  <r>
    <n v="43"/>
    <s v="DAVID M. JAINDL"/>
    <m/>
    <m/>
    <m/>
    <m/>
    <m/>
    <m/>
    <x v="14"/>
    <x v="1"/>
    <x v="5"/>
    <n v="2.87"/>
    <n v="4.43"/>
    <s v="H5-17-5"/>
    <m/>
    <n v="0"/>
    <n v="1"/>
    <s v="N/A"/>
    <s v="N/A"/>
    <s v="N/A"/>
    <s v="N/A"/>
  </r>
  <r>
    <n v="44"/>
    <s v="DAVID M. JAINDL"/>
    <m/>
    <m/>
    <m/>
    <m/>
    <m/>
    <m/>
    <x v="14"/>
    <x v="1"/>
    <x v="5"/>
    <n v="0.18"/>
    <n v="0.14000000000000001"/>
    <s v="H5-17-4"/>
    <m/>
    <n v="0"/>
    <n v="1"/>
    <s v="N/A"/>
    <s v="N/A"/>
    <s v="N/A"/>
    <s v="N/A"/>
  </r>
  <r>
    <n v="45"/>
    <s v="KAY TRIO LLC"/>
    <s v="ASHLEY DEVELOPMENT CORPORATION"/>
    <s v="NAZARETH BOROUGH MUNICIPAL AUTHORITY"/>
    <s v="COMMONWEALTH OF PENNSYLVANIA"/>
    <m/>
    <m/>
    <m/>
    <x v="12"/>
    <x v="1"/>
    <x v="5"/>
    <n v="0.68"/>
    <n v="0.47"/>
    <s v="K7-19-13"/>
    <m/>
    <n v="0"/>
    <n v="1"/>
    <s v="N/A"/>
    <s v="N/A"/>
    <s v="N/A"/>
    <s v="N/A"/>
  </r>
  <r>
    <n v="46"/>
    <s v="KAY TRIO LLC"/>
    <s v="ASHLEY DEVELOPMENT CORPORATION"/>
    <s v="NAZARETH BOROUGH MUNICIPAL AUTHORITY"/>
    <s v="COMMONWEALTH OF PENNSYLVANIA"/>
    <m/>
    <m/>
    <m/>
    <x v="12"/>
    <x v="1"/>
    <x v="5"/>
    <n v="0.05"/>
    <n v="0.03"/>
    <s v="K7-19-13-1"/>
    <m/>
    <n v="0"/>
    <n v="1"/>
    <s v="N/A"/>
    <s v="N/A"/>
    <s v="N/A"/>
    <s v="N/A"/>
  </r>
  <r>
    <n v="47"/>
    <s v="WILLARD E. SETZER"/>
    <m/>
    <m/>
    <m/>
    <m/>
    <m/>
    <m/>
    <x v="12"/>
    <x v="1"/>
    <x v="5"/>
    <n v="2.2599999999999998"/>
    <n v="3.47"/>
    <s v="L7-6-11"/>
    <m/>
    <n v="0"/>
    <n v="1"/>
    <s v="N/A"/>
    <s v="N/A"/>
    <s v="N/A"/>
    <s v="N/A"/>
  </r>
  <r>
    <n v="48"/>
    <s v="JUDITH A. PAULUS"/>
    <s v="WAYNE I. PAULUS"/>
    <m/>
    <m/>
    <m/>
    <m/>
    <m/>
    <x v="16"/>
    <x v="1"/>
    <x v="5"/>
    <n v="1.36"/>
    <n v="1.54"/>
    <s v="P9-7-4"/>
    <m/>
    <n v="0"/>
    <n v="1"/>
    <s v="N/A"/>
    <s v="N/A"/>
    <s v="N/A"/>
    <s v="N/A"/>
  </r>
  <r>
    <n v="49"/>
    <s v="RANDY &amp; KIMBERLY SETZER"/>
    <s v="JEFFREY &amp; SHARON SETZER"/>
    <s v="COMMONWEALTH OF PENNSYLVANIA"/>
    <m/>
    <m/>
    <m/>
    <m/>
    <x v="12"/>
    <x v="1"/>
    <x v="5"/>
    <n v="1.53"/>
    <n v="3.03"/>
    <s v="L7-3-5"/>
    <m/>
    <n v="0"/>
    <n v="1"/>
    <s v="N/A"/>
    <s v="N/A"/>
    <s v="N/A"/>
    <s v="N/A"/>
  </r>
  <r>
    <n v="50"/>
    <s v="ISIDORE C MINEO"/>
    <s v="LORRAINE C. MINEO"/>
    <s v="LINFORD R SNYDER"/>
    <m/>
    <m/>
    <m/>
    <m/>
    <x v="16"/>
    <x v="1"/>
    <x v="5"/>
    <n v="2.88"/>
    <n v="3.8"/>
    <s v="P9-12-30"/>
    <m/>
    <n v="0"/>
    <n v="1"/>
    <s v="N/A"/>
    <s v="N/A"/>
    <s v="N/A"/>
    <s v="N/A"/>
  </r>
  <r>
    <n v="51"/>
    <s v="Albertine J. Anthony"/>
    <m/>
    <m/>
    <m/>
    <m/>
    <m/>
    <m/>
    <x v="3"/>
    <x v="1"/>
    <x v="2"/>
    <n v="1.91"/>
    <n v="3.12"/>
    <s v="N"/>
    <m/>
    <n v="0"/>
    <n v="1"/>
    <s v="N/A"/>
    <s v="N/A"/>
    <s v="N/A"/>
    <s v="N/A"/>
  </r>
  <r>
    <n v="52"/>
    <s v="Roy B. Christman"/>
    <s v="Linda A. Christman"/>
    <m/>
    <m/>
    <m/>
    <m/>
    <m/>
    <x v="3"/>
    <x v="1"/>
    <x v="2"/>
    <n v="1.29"/>
    <n v="2.38"/>
    <s v="15-56-A18.07A"/>
    <m/>
    <n v="0"/>
    <n v="1"/>
    <s v="N/A"/>
    <s v="N/A"/>
    <s v="N/A"/>
    <s v="N/A"/>
  </r>
  <r>
    <n v="53"/>
    <s v="Dennis L. Minnich"/>
    <s v="Dale A. Minnich"/>
    <m/>
    <m/>
    <m/>
    <m/>
    <m/>
    <x v="7"/>
    <x v="1"/>
    <x v="2"/>
    <n v="0.28999999999999998"/>
    <n v="0.2"/>
    <s v="34-21-A2.08"/>
    <m/>
    <n v="0"/>
    <n v="1"/>
    <s v="N/A"/>
    <s v="N/A"/>
    <s v="N/A"/>
    <s v="N/A"/>
  </r>
  <r>
    <n v="54"/>
    <s v="Celestine Mullen"/>
    <s v="Jeffrey L. Mullen"/>
    <s v="Alfred E. Donnelly"/>
    <m/>
    <m/>
    <m/>
    <m/>
    <x v="5"/>
    <x v="1"/>
    <x v="3"/>
    <n v="0.89"/>
    <n v="1.08"/>
    <s v="35-E9-00A-51A-000"/>
    <m/>
    <n v="0"/>
    <n v="1"/>
    <s v="N/A"/>
    <s v="N/A"/>
    <s v="N/A"/>
    <s v="N/A"/>
  </r>
  <r>
    <n v="55"/>
    <s v="Jeffrey L. Mullen"/>
    <m/>
    <m/>
    <m/>
    <m/>
    <m/>
    <m/>
    <x v="5"/>
    <x v="1"/>
    <x v="3"/>
    <n v="0.02"/>
    <n v="0.02"/>
    <s v="35-E9-00A-51J-000"/>
    <m/>
    <n v="0"/>
    <n v="1"/>
    <s v="N/A"/>
    <s v="N/A"/>
    <s v="N/A"/>
    <s v="N/A"/>
  </r>
  <r>
    <n v="56"/>
    <s v="Gerard Pacovsky"/>
    <m/>
    <s v="Marion Pacovsky"/>
    <s v="Stephanie Pacovsky"/>
    <m/>
    <m/>
    <m/>
    <x v="17"/>
    <x v="1"/>
    <x v="3"/>
    <n v="0.31"/>
    <n v="0.25"/>
    <s v="35-E9-00A-056-000"/>
    <m/>
    <n v="0"/>
    <n v="1"/>
    <s v="N/A"/>
    <s v="N/A"/>
    <s v="N/A"/>
    <s v="N/A"/>
  </r>
  <r>
    <n v="57"/>
    <s v="Joseph J. Plechavy"/>
    <m/>
    <m/>
    <m/>
    <m/>
    <m/>
    <m/>
    <x v="3"/>
    <x v="1"/>
    <x v="2"/>
    <n v="0.43"/>
    <n v="0.43"/>
    <s v="16D-56-A26"/>
    <m/>
    <n v="0"/>
    <n v="1"/>
    <s v="N/A"/>
    <s v="N/A"/>
    <s v="N/A"/>
    <s v="N/A"/>
  </r>
  <r>
    <n v="58"/>
    <s v="Poconos Property Partners, LLC"/>
    <s v="John F. Rhodes"/>
    <m/>
    <m/>
    <m/>
    <m/>
    <m/>
    <x v="3"/>
    <x v="1"/>
    <x v="2"/>
    <n v="0.02"/>
    <n v="0.01"/>
    <s v="26-56-A32"/>
    <m/>
    <n v="0"/>
    <n v="1"/>
    <s v="N/A"/>
    <s v="N/A"/>
    <s v="N/A"/>
    <s v="N/A"/>
  </r>
  <r>
    <n v="59"/>
    <s v="Jane Snyder"/>
    <m/>
    <m/>
    <m/>
    <m/>
    <m/>
    <m/>
    <x v="14"/>
    <x v="1"/>
    <x v="5"/>
    <n v="0.06"/>
    <m/>
    <s v="J5-3-3"/>
    <m/>
    <n v="0"/>
    <n v="1"/>
    <s v="N/A"/>
    <s v="N/A"/>
    <s v="N/A"/>
    <s v="N/A"/>
  </r>
  <r>
    <n v="60"/>
    <s v="Jane Snyder"/>
    <m/>
    <m/>
    <m/>
    <m/>
    <m/>
    <m/>
    <x v="14"/>
    <x v="1"/>
    <x v="5"/>
    <n v="0.05"/>
    <m/>
    <s v="J5-3-36A"/>
    <m/>
    <n v="0"/>
    <n v="1"/>
    <s v="N/A"/>
    <s v="N/A"/>
    <s v="N/A"/>
    <s v="N/A"/>
  </r>
  <r>
    <n v="61"/>
    <s v="David P. Lilly"/>
    <s v="Stephen Drovich"/>
    <s v="Dennis C. Einfalt Trust"/>
    <m/>
    <m/>
    <m/>
    <m/>
    <x v="12"/>
    <x v="1"/>
    <x v="5"/>
    <n v="0.13"/>
    <n v="0.86"/>
    <s v="K7-19-12C"/>
    <m/>
    <n v="0"/>
    <n v="1"/>
    <s v="N/A"/>
    <s v="N/A"/>
    <s v="N/A"/>
    <s v="N/A"/>
  </r>
  <r>
    <n v="62"/>
    <s v="Lorraine C. Mineo"/>
    <s v="Beverly A. Hoyer"/>
    <s v="PA DOT"/>
    <m/>
    <m/>
    <m/>
    <m/>
    <x v="12"/>
    <x v="1"/>
    <x v="5"/>
    <n v="0.98"/>
    <n v="1.61"/>
    <s v="L7-6-10"/>
    <m/>
    <n v="0"/>
    <n v="1"/>
    <s v="N/A"/>
    <s v="N/A"/>
    <s v="N/A"/>
    <s v="N/A"/>
  </r>
  <r>
    <n v="63"/>
    <s v="Bruce R. Petrie"/>
    <s v="Gigner Petrie"/>
    <s v="Lower Saucon Township"/>
    <s v="PA DOT"/>
    <m/>
    <m/>
    <m/>
    <x v="18"/>
    <x v="1"/>
    <x v="5"/>
    <n v="0.75"/>
    <n v="1.01"/>
    <s v="N8-14-9"/>
    <m/>
    <n v="0"/>
    <n v="1"/>
    <s v="N/A"/>
    <s v="N/A"/>
    <s v="N/A"/>
    <s v="N/A"/>
  </r>
  <r>
    <n v="64"/>
    <s v="Bruce R. Petrie"/>
    <s v="Gigner Petrie"/>
    <s v="Lower Saucon Township"/>
    <s v="PA DOT"/>
    <m/>
    <m/>
    <m/>
    <x v="18"/>
    <x v="1"/>
    <x v="5"/>
    <n v="0.43"/>
    <n v="0.63"/>
    <s v="N8-14-9G"/>
    <m/>
    <n v="0"/>
    <n v="1"/>
    <s v="N/A"/>
    <s v="N/A"/>
    <s v="N/A"/>
    <s v="N/A"/>
  </r>
  <r>
    <n v="65"/>
    <s v="Bruce R. Petrie"/>
    <s v="Gigner Petrie"/>
    <s v="Lower Saucon Township"/>
    <s v="PA DOT"/>
    <m/>
    <m/>
    <m/>
    <x v="18"/>
    <x v="1"/>
    <x v="5"/>
    <n v="0.66"/>
    <n v="0.77"/>
    <s v="N8-14-9H"/>
    <m/>
    <n v="0"/>
    <n v="1"/>
    <s v="N/A"/>
    <s v="N/A"/>
    <s v="N/A"/>
    <s v="N/A"/>
  </r>
  <r>
    <n v="66"/>
    <s v="Jeremy Hayes"/>
    <s v="Jocelyn Hayes"/>
    <m/>
    <m/>
    <m/>
    <m/>
    <m/>
    <x v="14"/>
    <x v="1"/>
    <x v="5"/>
    <n v="0.31"/>
    <n v="0.37"/>
    <s v="H4-17-3"/>
    <m/>
    <n v="0"/>
    <n v="1"/>
    <s v="N/A"/>
    <s v="N/A"/>
    <s v="N/A"/>
    <s v="N/A"/>
  </r>
  <r>
    <n v="67"/>
    <s v="WILLARD E. SETZER"/>
    <m/>
    <m/>
    <m/>
    <m/>
    <m/>
    <m/>
    <x v="12"/>
    <x v="1"/>
    <x v="5"/>
    <n v="0.33"/>
    <n v="0.68"/>
    <s v="K7-23-2"/>
    <m/>
    <n v="0"/>
    <n v="1"/>
    <s v="N/A"/>
    <s v="N/A"/>
    <s v="N/A"/>
    <s v="N/A"/>
  </r>
  <r>
    <n v="68"/>
    <s v="Brian M. Monahan"/>
    <s v="Harold Melchor"/>
    <s v="Virginia Melchor"/>
    <s v="U.S. Dept of Treasury"/>
    <m/>
    <m/>
    <m/>
    <x v="16"/>
    <x v="1"/>
    <x v="5"/>
    <n v="0.32"/>
    <n v="0.32"/>
    <s v="N8-18-4"/>
    <m/>
    <n v="0"/>
    <n v="1"/>
    <s v="N/A"/>
    <s v="N/A"/>
    <s v="N/A"/>
    <s v="N/A"/>
  </r>
  <r>
    <n v="69"/>
    <s v="Jeanne Moore Living Trust"/>
    <m/>
    <m/>
    <m/>
    <m/>
    <m/>
    <m/>
    <x v="0"/>
    <x v="0"/>
    <x v="0"/>
    <n v="1.33"/>
    <n v="0.95"/>
    <s v="1015-21-18.04"/>
    <m/>
    <n v="1"/>
    <n v="0"/>
    <s v="1015"/>
    <s v="21"/>
    <s v="18.04"/>
    <s v="http://njparcels.com/property/1015/21/18.04"/>
  </r>
  <r>
    <n v="70"/>
    <s v="Walter F. Jenness, III"/>
    <s v="NJ SADC"/>
    <s v="County of Hunterdon"/>
    <m/>
    <m/>
    <m/>
    <m/>
    <x v="0"/>
    <x v="0"/>
    <x v="0"/>
    <n v="0"/>
    <n v="0.23"/>
    <s v="1015-21-18"/>
    <m/>
    <n v="1"/>
    <n v="0"/>
    <s v="1015"/>
    <s v="21"/>
    <s v="18"/>
    <s v="http://njparcels.com/property/1015/21/18"/>
  </r>
  <r>
    <n v="71"/>
    <s v="Lewis Pepperman"/>
    <s v="Margherita Pepperman"/>
    <m/>
    <m/>
    <m/>
    <m/>
    <m/>
    <x v="1"/>
    <x v="0"/>
    <x v="1"/>
    <n v="0.17"/>
    <n v="0"/>
    <s v="1106-72-10.14"/>
    <m/>
    <n v="1"/>
    <n v="0"/>
    <s v="1106"/>
    <s v="72"/>
    <s v="10.14"/>
    <s v="http://njparcels.com/property/1106/72/10.14"/>
  </r>
  <r>
    <n v="72"/>
    <s v="Phillip Muller"/>
    <s v="Suzanne Muller"/>
    <s v="Township of West Amwell"/>
    <m/>
    <m/>
    <m/>
    <m/>
    <x v="10"/>
    <x v="0"/>
    <x v="0"/>
    <n v="0.95"/>
    <n v="1.74"/>
    <s v="1026-8-38"/>
    <m/>
    <n v="1"/>
    <n v="0"/>
    <s v="1026"/>
    <s v="8"/>
    <s v="38"/>
    <s v="http://njparcels.com/property/1026/8/38"/>
  </r>
  <r>
    <n v="73"/>
    <s v="Gary E. Salata"/>
    <m/>
    <m/>
    <m/>
    <m/>
    <m/>
    <m/>
    <x v="10"/>
    <x v="0"/>
    <x v="0"/>
    <n v="1.0900000000000001"/>
    <n v="1.57"/>
    <s v="1026-29-18.02"/>
    <m/>
    <n v="1"/>
    <n v="0"/>
    <s v="1026"/>
    <s v="29"/>
    <s v="18.02"/>
    <s v="http://njparcels.com/property/1026/29/18.02"/>
  </r>
  <r>
    <n v="74"/>
    <s v="Roger Schwartz"/>
    <s v="Marguerite Schwartz"/>
    <s v="County of Hunterdon"/>
    <s v="Christine May Straub"/>
    <s v="Joseph Straub"/>
    <s v="Alan Willsey"/>
    <s v="Sean Nejman"/>
    <x v="0"/>
    <x v="0"/>
    <x v="0"/>
    <n v="1.38"/>
    <n v="2.17"/>
    <s v="1015-22-59"/>
    <m/>
    <n v="1"/>
    <n v="0"/>
    <s v="1015"/>
    <s v="22"/>
    <s v="59"/>
    <s v="http://njparcels.com/property/1015/22/59"/>
  </r>
  <r>
    <n v="75"/>
    <s v="CF Hopewell CC&amp;L, LLC"/>
    <s v="County of Mercer"/>
    <s v="Township of Hopewell"/>
    <s v="Capital Health"/>
    <s v="AREP Hopewelll, LLC"/>
    <s v="Cole of Hopewell Townhip LLC"/>
    <m/>
    <x v="1"/>
    <x v="0"/>
    <x v="1"/>
    <n v="1.45"/>
    <n v="3.43"/>
    <s v="1106-93-3.01"/>
    <m/>
    <n v="1"/>
    <n v="0"/>
    <s v="1106"/>
    <s v="93"/>
    <s v="3.01"/>
    <s v="http://njparcels.com/property/1106/93/3.01"/>
  </r>
  <r>
    <n v="76"/>
    <s v="Leon Walters, IV"/>
    <s v="Stefani Miller"/>
    <s v="Francis R. Carbone JR"/>
    <s v="Pauline D. Cole"/>
    <s v="Mark J. Hannon"/>
    <s v="NJ SADC"/>
    <m/>
    <x v="10"/>
    <x v="0"/>
    <x v="0"/>
    <n v="0.94"/>
    <n v="2.11"/>
    <s v="1026-8-20"/>
    <m/>
    <n v="1"/>
    <n v="0"/>
    <s v="1026"/>
    <s v="8"/>
    <s v="20"/>
    <s v="http://njparcels.com/property/1026/8/20"/>
  </r>
  <r>
    <n v="77"/>
    <s v="Michael. F. Voorhees"/>
    <s v="NJ DOT"/>
    <m/>
    <m/>
    <m/>
    <m/>
    <m/>
    <x v="10"/>
    <x v="0"/>
    <x v="0"/>
    <n v="0.36"/>
    <n v="0"/>
    <s v="1026-3.0-13"/>
    <m/>
    <n v="1"/>
    <n v="0"/>
    <s v="1026"/>
    <s v="3.0"/>
    <s v="13"/>
    <s v="http://njparcels.com/property/1026/3.0/13"/>
  </r>
  <r>
    <n v="78"/>
    <s v="Michael. F. Voorhees"/>
    <s v="NJ DOT"/>
    <m/>
    <m/>
    <m/>
    <m/>
    <m/>
    <x v="10"/>
    <x v="0"/>
    <x v="0"/>
    <n v="0.12"/>
    <n v="0"/>
    <s v="1026-3-13"/>
    <m/>
    <n v="1"/>
    <n v="0"/>
    <s v="1026"/>
    <s v="3"/>
    <s v="13"/>
    <s v="http://njparcels.com/property/1026/3/13"/>
  </r>
  <r>
    <n v="79"/>
    <s v="Township of Hopewell"/>
    <m/>
    <m/>
    <m/>
    <m/>
    <m/>
    <m/>
    <x v="1"/>
    <x v="0"/>
    <x v="1"/>
    <n v="2.57"/>
    <n v="3.34"/>
    <s v="1106-85-3"/>
    <m/>
    <n v="1"/>
    <n v="0"/>
    <s v="1106"/>
    <s v="85"/>
    <s v="3"/>
    <s v="http://njparcels.com/property/1106/85/3"/>
  </r>
  <r>
    <n v="80"/>
    <s v="Township of Hopewell"/>
    <m/>
    <m/>
    <m/>
    <m/>
    <m/>
    <m/>
    <x v="1"/>
    <x v="0"/>
    <x v="1"/>
    <n v="0.01"/>
    <n v="0.01"/>
    <s v="1106-85-8"/>
    <m/>
    <n v="1"/>
    <n v="0"/>
    <s v="1106"/>
    <s v="85"/>
    <s v="8"/>
    <s v="http://njparcels.com/property/1106/85/8"/>
  </r>
  <r>
    <n v="81"/>
    <s v="Emma Angele Macy Switzler"/>
    <s v="Township of Delaware"/>
    <m/>
    <m/>
    <m/>
    <m/>
    <m/>
    <x v="19"/>
    <x v="0"/>
    <x v="0"/>
    <n v="2.48"/>
    <n v="4.37"/>
    <s v="1007-55-2"/>
    <m/>
    <n v="1"/>
    <n v="0"/>
    <s v="1007"/>
    <s v="55"/>
    <s v="2"/>
    <s v="http://njparcels.com/property/1007/55/2"/>
  </r>
  <r>
    <n v="82"/>
    <s v="Emma Angele Macy Switzler"/>
    <s v="Township of Delaware"/>
    <m/>
    <m/>
    <m/>
    <m/>
    <m/>
    <x v="19"/>
    <x v="0"/>
    <x v="0"/>
    <n v="1.1299999999999999"/>
    <n v="0.01"/>
    <s v="1007-55-2.03"/>
    <m/>
    <n v="1"/>
    <n v="0"/>
    <s v="1007"/>
    <s v="55"/>
    <s v="2.03"/>
    <s v="http://njparcels.com/property/1007/55/2.03"/>
  </r>
  <r>
    <n v="83"/>
    <s v="County of Mercer"/>
    <s v="Township of Hopewell"/>
    <s v="NJDEP"/>
    <m/>
    <m/>
    <m/>
    <m/>
    <x v="1"/>
    <x v="0"/>
    <x v="1"/>
    <n v="2.14"/>
    <n v="2.35"/>
    <s v="1106-60-4.02"/>
    <m/>
    <n v="1"/>
    <n v="0"/>
    <s v="1106"/>
    <s v="60"/>
    <s v="4.02"/>
    <s v="http://njparcels.com/property/1106/60/4.02"/>
  </r>
  <r>
    <n v="84"/>
    <s v="Jay Hoff"/>
    <m/>
    <m/>
    <m/>
    <m/>
    <m/>
    <m/>
    <x v="19"/>
    <x v="0"/>
    <x v="0"/>
    <n v="0"/>
    <n v="0.11"/>
    <s v="1007-53-2"/>
    <m/>
    <n v="1"/>
    <n v="0"/>
    <s v="1007"/>
    <s v="53"/>
    <s v="2"/>
    <s v="http://njparcels.com/property/1007/53/2"/>
  </r>
  <r>
    <n v="85"/>
    <s v="Jay Hoff"/>
    <m/>
    <m/>
    <m/>
    <m/>
    <m/>
    <m/>
    <x v="19"/>
    <x v="0"/>
    <x v="0"/>
    <n v="0.69"/>
    <n v="0.84"/>
    <s v="1007-53-2.01"/>
    <m/>
    <n v="1"/>
    <n v="0"/>
    <s v="1007"/>
    <s v="53"/>
    <s v="2.01"/>
    <s v="http://njparcels.com/property/1007/53/2.01"/>
  </r>
  <r>
    <n v="86"/>
    <s v="Lester R. Kinney"/>
    <s v="Ruth M. Kinney"/>
    <s v="County of Hunterdon"/>
    <s v="Township of Holland"/>
    <m/>
    <m/>
    <m/>
    <x v="0"/>
    <x v="0"/>
    <x v="0"/>
    <n v="0.83"/>
    <n v="0.13"/>
    <s v="1015-15-3.01"/>
    <m/>
    <n v="1"/>
    <n v="0"/>
    <s v="1015"/>
    <s v="15"/>
    <s v="3.01"/>
    <s v="http://njparcels.com/property/1015/15/3.01"/>
  </r>
  <r>
    <n v="87"/>
    <s v="Robert Lonergan"/>
    <s v="Naoami Lonergan"/>
    <s v="Peter Tilstra"/>
    <s v="Sidney Tilstra"/>
    <m/>
    <m/>
    <m/>
    <x v="0"/>
    <x v="0"/>
    <x v="0"/>
    <n v="0.38"/>
    <n v="0.51"/>
    <s v="1015-22-55.01"/>
    <m/>
    <n v="1"/>
    <n v="0"/>
    <s v="1015"/>
    <s v="22"/>
    <s v="55.01"/>
    <s v="http://njparcels.com/property/1015/22/55.01"/>
  </r>
  <r>
    <n v="88"/>
    <s v="William S. Moore"/>
    <m/>
    <m/>
    <m/>
    <m/>
    <m/>
    <m/>
    <x v="0"/>
    <x v="0"/>
    <x v="0"/>
    <n v="0.54"/>
    <n v="0.53"/>
    <s v="1015-21-14"/>
    <m/>
    <n v="1"/>
    <n v="0"/>
    <s v="1015"/>
    <s v="21"/>
    <s v="14"/>
    <s v="http://njparcels.com/property/1015/21/14"/>
  </r>
  <r>
    <n v="89"/>
    <s v="Janet L. Mowder"/>
    <s v="Township of Holland"/>
    <m/>
    <m/>
    <m/>
    <m/>
    <m/>
    <x v="0"/>
    <x v="0"/>
    <x v="0"/>
    <n v="0.41"/>
    <n v="0.59"/>
    <s v="1015-21-30.02"/>
    <m/>
    <n v="1"/>
    <n v="0"/>
    <s v="1015"/>
    <s v="21"/>
    <s v="30.02"/>
    <s v="http://njparcels.com/property/1015/21/30.02"/>
  </r>
  <r>
    <n v="90"/>
    <s v="Sean Nejman"/>
    <s v="Jennifer Nejman"/>
    <s v="Roger Schwarz"/>
    <s v="Marguerite Schwarz"/>
    <s v="Christine May"/>
    <s v="Joseph Straub"/>
    <s v="Alan Willsey"/>
    <x v="0"/>
    <x v="0"/>
    <x v="0"/>
    <n v="0.46"/>
    <n v="0.74"/>
    <s v="1015-22-62"/>
    <m/>
    <n v="1"/>
    <n v="0"/>
    <s v="1015"/>
    <s v="22"/>
    <s v="62"/>
    <s v="http://njparcels.com/property/1015/22/62"/>
  </r>
  <r>
    <n v="91"/>
    <s v="Grace Pandy"/>
    <s v="William Pandy"/>
    <s v="Beth Ann Pandy"/>
    <s v="Buckeye Pipeline Company"/>
    <m/>
    <m/>
    <m/>
    <x v="8"/>
    <x v="0"/>
    <x v="0"/>
    <n v="2.65"/>
    <n v="4.22"/>
    <s v="1016-12-32"/>
    <m/>
    <n v="1"/>
    <n v="0"/>
    <s v="1016"/>
    <s v="12"/>
    <s v="32"/>
    <s v="http://njparcels.com/property/1016/12/32"/>
  </r>
  <r>
    <n v="92"/>
    <s v="Craig Rothenberg"/>
    <s v="Antoinetta Rothenberg"/>
    <m/>
    <m/>
    <m/>
    <m/>
    <m/>
    <x v="0"/>
    <x v="0"/>
    <x v="0"/>
    <n v="1.014"/>
    <n v="1.83"/>
    <s v="1015-17-20"/>
    <m/>
    <n v="1"/>
    <n v="0"/>
    <s v="1015"/>
    <s v="17"/>
    <s v="20"/>
    <s v="http://njparcels.com/property/1015/17/20"/>
  </r>
  <r>
    <n v="93"/>
    <s v="Township of Holland"/>
    <m/>
    <m/>
    <m/>
    <m/>
    <m/>
    <m/>
    <x v="0"/>
    <x v="0"/>
    <x v="0"/>
    <n v="0.04"/>
    <n v="0.08"/>
    <s v="1015-22-90"/>
    <m/>
    <n v="1"/>
    <n v="0"/>
    <s v="1015"/>
    <s v="22"/>
    <s v="90"/>
    <s v="http://njparcels.com/property/1015/22/90"/>
  </r>
  <r>
    <n v="94"/>
    <s v="Deer Valley Realty, Inc."/>
    <m/>
    <m/>
    <m/>
    <m/>
    <m/>
    <m/>
    <x v="1"/>
    <x v="0"/>
    <x v="1"/>
    <n v="1.07"/>
    <n v="3.24"/>
    <s v="1106-91-5"/>
    <m/>
    <n v="1"/>
    <n v="0"/>
    <s v="1106"/>
    <s v="91"/>
    <s v="5"/>
    <s v="http://njparcels.com/property/1106/91/5"/>
  </r>
  <r>
    <n v="95"/>
    <s v="William Kappus"/>
    <s v="Diane Kappus"/>
    <s v="County of Hunterdon"/>
    <s v="NJ SADC"/>
    <m/>
    <m/>
    <m/>
    <x v="2"/>
    <x v="0"/>
    <x v="0"/>
    <n v="0.03"/>
    <n v="0"/>
    <s v="1001-18-47"/>
    <m/>
    <n v="1"/>
    <n v="0"/>
    <s v="1001"/>
    <s v="18"/>
    <s v="47"/>
    <s v="http://njparcels.com/property/1001/18/47"/>
  </r>
  <r>
    <n v="96"/>
    <s v="Ruth Kjaer"/>
    <s v="County of Hunterdon"/>
    <s v="Wesley Pandy"/>
    <s v="NJ SADC"/>
    <m/>
    <m/>
    <m/>
    <x v="8"/>
    <x v="0"/>
    <x v="0"/>
    <n v="1.29"/>
    <n v="1.72"/>
    <s v="1016-12-19"/>
    <m/>
    <n v="1"/>
    <n v="0"/>
    <s v="1016"/>
    <s v="12"/>
    <s v="19"/>
    <s v="http://njparcels.com/property/1016/12/19"/>
  </r>
  <r>
    <n v="97"/>
    <s v="Richard  Lafevre"/>
    <s v="Kelsey Kafevre"/>
    <s v="Richard D Lafevre"/>
    <s v="Pamele A Lafevre"/>
    <s v="Mark Phillips"/>
    <s v="Holly Phillips"/>
    <s v="NJ SADC"/>
    <x v="0"/>
    <x v="0"/>
    <x v="0"/>
    <n v="1.29"/>
    <n v="1.8"/>
    <s v="1015-20-9"/>
    <m/>
    <n v="1"/>
    <n v="0"/>
    <s v="1015"/>
    <s v="20"/>
    <s v="9"/>
    <s v="http://njparcels.com/property/1015/20/9"/>
  </r>
  <r>
    <n v="98"/>
    <s v="Mowry Properties, LLC"/>
    <s v="County of Hunterdon"/>
    <s v="NJ SADC"/>
    <s v="D&amp;R Canal Commission"/>
    <s v="T&amp;T Tree Service, Inc"/>
    <m/>
    <m/>
    <x v="10"/>
    <x v="0"/>
    <x v="0"/>
    <n v="4.55"/>
    <n v="6.12"/>
    <s v="1026-5-24.01"/>
    <m/>
    <n v="1"/>
    <n v="0"/>
    <s v="1026"/>
    <s v="5"/>
    <s v="24.01"/>
    <s v="http://njparcels.com/property/1026/5/24.01"/>
  </r>
  <r>
    <n v="99"/>
    <s v="Frederick J. Nanni"/>
    <s v="Debra Sue Nanni"/>
    <s v="NJ SADC"/>
    <s v="Township of Delaware"/>
    <m/>
    <m/>
    <m/>
    <x v="19"/>
    <x v="0"/>
    <x v="0"/>
    <n v="1.93"/>
    <n v="3.91"/>
    <s v="1007-19-37"/>
    <m/>
    <n v="1"/>
    <n v="0"/>
    <s v="1007"/>
    <s v="19"/>
    <s v="37"/>
    <s v="http://njparcels.com/property/1007/19/37"/>
  </r>
  <r>
    <n v="100"/>
    <s v="Frederick J. Nanni"/>
    <s v="Debra Sue Nanni"/>
    <s v="NJ SADC"/>
    <s v="Township of Kingwood"/>
    <m/>
    <m/>
    <m/>
    <x v="8"/>
    <x v="0"/>
    <x v="0"/>
    <n v="0.32"/>
    <n v="0.34"/>
    <s v="1016-36-11"/>
    <m/>
    <n v="1"/>
    <n v="0"/>
    <s v="1016"/>
    <s v="36"/>
    <s v="11"/>
    <s v="http://njparcels.com/property/1016/36/11"/>
  </r>
  <r>
    <n v="101"/>
    <s v="Joseph Buchanan"/>
    <s v="Terese Buchanan"/>
    <m/>
    <m/>
    <m/>
    <m/>
    <m/>
    <x v="19"/>
    <x v="0"/>
    <x v="0"/>
    <n v="1.54"/>
    <n v="0"/>
    <s v="1007-33-19"/>
    <m/>
    <n v="1"/>
    <n v="0"/>
    <s v="1007"/>
    <s v="33"/>
    <s v="19"/>
    <s v="http://njparcels.com/property/1007/33/19"/>
  </r>
  <r>
    <n v="102"/>
    <s v="John Bulger"/>
    <s v="NJCF"/>
    <s v="NJDEP"/>
    <m/>
    <m/>
    <m/>
    <m/>
    <x v="19"/>
    <x v="0"/>
    <x v="0"/>
    <n v="1.41"/>
    <n v="1.5"/>
    <s v="1007-32-33"/>
    <m/>
    <n v="1"/>
    <n v="0"/>
    <s v="1007"/>
    <s v="32"/>
    <s v="33"/>
    <s v="http://njparcels.com/property/1007/32/33"/>
  </r>
  <r>
    <n v="103"/>
    <s v="Eugene Caffrey"/>
    <s v="Mary Ellen caffrey"/>
    <s v="NJ SADC"/>
    <s v="County of Hunterdon"/>
    <s v="Township of Delaware"/>
    <s v="Valerie Vanderborught"/>
    <s v="Carl A. Vanderborught"/>
    <x v="19"/>
    <x v="0"/>
    <x v="0"/>
    <n v="1.06"/>
    <n v="0"/>
    <s v="1007-62-4"/>
    <m/>
    <n v="1"/>
    <n v="0"/>
    <s v="1007"/>
    <s v="62"/>
    <s v="4"/>
    <s v="http://njparcels.com/property/1007/62/4"/>
  </r>
  <r>
    <n v="104"/>
    <s v="Vincent DiBianca"/>
    <s v="Verizon New Jersey Inc"/>
    <m/>
    <m/>
    <m/>
    <m/>
    <m/>
    <x v="19"/>
    <x v="0"/>
    <x v="0"/>
    <n v="0.67"/>
    <n v="0"/>
    <s v="1007-55-3"/>
    <m/>
    <n v="1"/>
    <n v="0"/>
    <s v="1007"/>
    <s v="55"/>
    <s v="3"/>
    <s v="http://njparcels.com/property/1007/55/3"/>
  </r>
  <r>
    <n v="105"/>
    <s v="David W. Farmer"/>
    <s v="County of Hunterdon"/>
    <s v="Township oof Holland"/>
    <m/>
    <m/>
    <m/>
    <m/>
    <x v="0"/>
    <x v="0"/>
    <x v="0"/>
    <n v="2.35"/>
    <n v="3.4"/>
    <s v="1015-15-3"/>
    <m/>
    <n v="1"/>
    <n v="0"/>
    <s v="1015"/>
    <s v="15"/>
    <s v="3"/>
    <s v="http://njparcels.com/property/1015/15/3"/>
  </r>
  <r>
    <n v="106"/>
    <s v="Otto Fleischman"/>
    <s v="Lori Fleischman"/>
    <s v="Verizon New Jersey Inc"/>
    <m/>
    <m/>
    <m/>
    <m/>
    <x v="0"/>
    <x v="0"/>
    <x v="0"/>
    <n v="0.82"/>
    <n v="0.86"/>
    <s v="1015-21-15"/>
    <m/>
    <n v="1"/>
    <n v="0"/>
    <s v="1015"/>
    <s v="21"/>
    <s v="15"/>
    <s v="http://njparcels.com/property/1015/21/15"/>
  </r>
  <r>
    <n v="107"/>
    <s v="Charles W. Fisher"/>
    <s v="Sandra Fisher"/>
    <s v="County of Hunterdon"/>
    <s v="NJ SADC"/>
    <m/>
    <m/>
    <m/>
    <x v="19"/>
    <x v="0"/>
    <x v="0"/>
    <n v="1.89"/>
    <n v="4.0999999999999996"/>
    <s v="1007-31-3"/>
    <m/>
    <n v="1"/>
    <n v="0"/>
    <s v="1007"/>
    <s v="31"/>
    <s v="3"/>
    <s v="http://njparcels.com/property/1007/31/3"/>
  </r>
  <r>
    <n v="108"/>
    <s v="Joseph L. Gugliotta"/>
    <s v="Adele Gugliotta"/>
    <s v="County of Hunterdon"/>
    <s v="Township of Delaware"/>
    <s v="AT&amp;T Corporation"/>
    <m/>
    <m/>
    <x v="19"/>
    <x v="0"/>
    <x v="0"/>
    <n v="1.41"/>
    <n v="2.39"/>
    <s v="1007-33-4.01"/>
    <m/>
    <n v="1"/>
    <n v="0"/>
    <s v="1007"/>
    <s v="33"/>
    <s v="4.01"/>
    <s v="http://njparcels.com/property/1007/33/4.01"/>
  </r>
  <r>
    <n v="109"/>
    <s v="John S. Horchos"/>
    <s v="Verizon New Jersey Inc"/>
    <m/>
    <m/>
    <m/>
    <m/>
    <m/>
    <x v="19"/>
    <x v="0"/>
    <x v="0"/>
    <n v="0.11"/>
    <n v="0.21"/>
    <s v="1007-60-5.01"/>
    <m/>
    <n v="1"/>
    <n v="0"/>
    <s v="1007"/>
    <s v="60"/>
    <s v="5.01"/>
    <s v="http://njparcels.com/property/1007/60/5.01"/>
  </r>
  <r>
    <n v="110"/>
    <s v="Theodore Johnson"/>
    <s v="Harriet Johnson"/>
    <m/>
    <m/>
    <m/>
    <m/>
    <m/>
    <x v="19"/>
    <x v="0"/>
    <x v="0"/>
    <n v="0.19"/>
    <n v="0.32"/>
    <s v="1007-62-12.01"/>
    <m/>
    <n v="1"/>
    <n v="0"/>
    <s v="1007"/>
    <s v="62"/>
    <s v="12.01"/>
    <s v="http://njparcels.com/property/1007/62/12.01"/>
  </r>
  <r>
    <n v="111"/>
    <s v="Edward J. Kelly"/>
    <s v="Margaret M. Kelly"/>
    <s v="Township of Hopewewll"/>
    <m/>
    <m/>
    <m/>
    <m/>
    <x v="1"/>
    <x v="0"/>
    <x v="1"/>
    <n v="0.31"/>
    <n v="0.46"/>
    <s v="1106-56-11"/>
    <m/>
    <n v="1"/>
    <n v="0"/>
    <s v="1106"/>
    <s v="56"/>
    <s v="11"/>
    <s v="http://njparcels.com/property/1106/56/11"/>
  </r>
  <r>
    <n v="112"/>
    <s v="Thomas Kowalczyk"/>
    <s v="Jane Roosa"/>
    <s v="Verizon New Jersey Inc"/>
    <m/>
    <m/>
    <m/>
    <m/>
    <x v="19"/>
    <x v="0"/>
    <x v="0"/>
    <n v="0.82"/>
    <n v="0.67"/>
    <s v="1007-60-5.02"/>
    <m/>
    <n v="1"/>
    <n v="0"/>
    <s v="1007"/>
    <s v="60"/>
    <s v="5.02"/>
    <s v="http://njparcels.com/property/1007/60/5.02"/>
  </r>
  <r>
    <n v="113"/>
    <s v="Lambert Little Farm, LLC"/>
    <s v="NJ SADC"/>
    <s v="County of Hunterdon"/>
    <m/>
    <m/>
    <m/>
    <m/>
    <x v="10"/>
    <x v="0"/>
    <x v="0"/>
    <n v="1.2"/>
    <n v="1.46"/>
    <s v="1026-3-16"/>
    <m/>
    <n v="1"/>
    <n v="0"/>
    <s v="1026"/>
    <s v="3"/>
    <s v="16"/>
    <s v="http://njparcels.com/property/1026/3/16"/>
  </r>
  <r>
    <n v="114"/>
    <s v="Vincent Mazzei, JR."/>
    <s v="Becky Mazzei"/>
    <s v="Margaret Mazzei"/>
    <m/>
    <m/>
    <m/>
    <m/>
    <x v="19"/>
    <x v="0"/>
    <x v="0"/>
    <n v="0.1"/>
    <n v="0"/>
    <s v="1007-33-21"/>
    <m/>
    <n v="1"/>
    <n v="0"/>
    <s v="1007"/>
    <s v="33"/>
    <s v="21"/>
    <s v="http://njparcels.com/property/1007/33/21"/>
  </r>
  <r>
    <n v="115"/>
    <s v="John McAdam"/>
    <s v="Kathleen A. McAdam"/>
    <s v="Mark Robinson"/>
    <s v="Elizabeth robinson"/>
    <m/>
    <m/>
    <m/>
    <x v="19"/>
    <x v="0"/>
    <x v="0"/>
    <n v="7.0000000000000007E-2"/>
    <n v="0"/>
    <s v="1007-62-5"/>
    <m/>
    <n v="1"/>
    <n v="0"/>
    <s v="1007"/>
    <s v="62"/>
    <s v="5"/>
    <s v="http://njparcels.com/property/1007/62/5"/>
  </r>
  <r>
    <n v="116"/>
    <s v="Casey Lynn Muench"/>
    <s v="Hunterdon County Soil Conservation District"/>
    <m/>
    <m/>
    <m/>
    <m/>
    <m/>
    <x v="0"/>
    <x v="0"/>
    <x v="0"/>
    <n v="1.23"/>
    <n v="1.33"/>
    <s v="1015-20-10"/>
    <m/>
    <n v="1"/>
    <n v="0"/>
    <s v="1015"/>
    <s v="20"/>
    <s v="10"/>
    <s v="http://njparcels.com/property/1015/20/10"/>
  </r>
  <r>
    <n v="117"/>
    <s v="Thomas Otto Niederer"/>
    <s v="Wendy T. Niederer"/>
    <s v="Lillian Niederer"/>
    <s v="NJ SADC"/>
    <s v="Township of Hopewell"/>
    <s v="Cellco Partnership"/>
    <m/>
    <x v="1"/>
    <x v="0"/>
    <x v="1"/>
    <n v="1.86"/>
    <n v="3.28"/>
    <s v="1106-61-3.02"/>
    <m/>
    <n v="1"/>
    <n v="0"/>
    <s v="1106"/>
    <s v="61"/>
    <s v="3.02"/>
    <s v="http://njparcels.com/property/1106/61/3.02"/>
  </r>
  <r>
    <n v="118"/>
    <s v="Thomas Otto Niederer"/>
    <s v="Wendy T. Niederer"/>
    <s v="Lillian Niederer"/>
    <s v="NJ SADC"/>
    <s v="Township of Hopewell"/>
    <s v="Cellco Partnership"/>
    <m/>
    <x v="1"/>
    <x v="0"/>
    <x v="1"/>
    <n v="1.97"/>
    <n v="3.59"/>
    <s v="1106-61-5.01"/>
    <m/>
    <n v="1"/>
    <n v="0"/>
    <s v="1106"/>
    <s v="61"/>
    <s v="5.01"/>
    <s v="http://njparcels.com/property/1106/61/5.01"/>
  </r>
  <r>
    <n v="119"/>
    <s v="NJCF"/>
    <s v="NJDEP"/>
    <s v="Township of Delaware"/>
    <m/>
    <m/>
    <m/>
    <m/>
    <x v="19"/>
    <x v="0"/>
    <x v="0"/>
    <n v="0.73"/>
    <n v="0"/>
    <s v="1007-32-4"/>
    <m/>
    <n v="1"/>
    <n v="0"/>
    <s v="1007"/>
    <s v="32"/>
    <s v="4"/>
    <s v="http://njparcels.com/property/1007/32/4"/>
  </r>
  <r>
    <n v="120"/>
    <s v="Karyl Patterson"/>
    <m/>
    <m/>
    <m/>
    <m/>
    <m/>
    <m/>
    <x v="19"/>
    <x v="0"/>
    <x v="0"/>
    <n v="1"/>
    <n v="0"/>
    <s v="1007-62-2"/>
    <m/>
    <n v="1"/>
    <n v="0"/>
    <s v="1007"/>
    <s v="62"/>
    <s v="2"/>
    <s v="http://njparcels.com/property/1007/62/2"/>
  </r>
  <r>
    <n v="121"/>
    <s v="Timpson Seggerman"/>
    <m/>
    <m/>
    <m/>
    <m/>
    <m/>
    <m/>
    <x v="19"/>
    <x v="0"/>
    <x v="0"/>
    <n v="0.12"/>
    <n v="0"/>
    <s v="1007-33-23"/>
    <m/>
    <n v="1"/>
    <n v="0"/>
    <s v="1007"/>
    <s v="33"/>
    <s v="23"/>
    <s v="http://njparcels.com/property/1007/33/23"/>
  </r>
  <r>
    <n v="122"/>
    <s v="Jeffrey R. Shafer"/>
    <s v="Mary Louise Shafer"/>
    <m/>
    <m/>
    <m/>
    <m/>
    <m/>
    <x v="19"/>
    <x v="0"/>
    <x v="0"/>
    <n v="0.73"/>
    <n v="0"/>
    <s v="1007-60-14"/>
    <m/>
    <n v="1"/>
    <n v="0"/>
    <s v="1007"/>
    <s v="60"/>
    <s v="14"/>
    <s v="http://njparcels.com/property/1007/60/14"/>
  </r>
  <r>
    <n v="123"/>
    <s v="The Silkotch Living Trust"/>
    <m/>
    <m/>
    <m/>
    <m/>
    <m/>
    <m/>
    <x v="8"/>
    <x v="0"/>
    <x v="0"/>
    <n v="0.87"/>
    <n v="0"/>
    <s v="1016-23-22"/>
    <m/>
    <n v="1"/>
    <n v="0"/>
    <s v="1016"/>
    <s v="23"/>
    <s v="22"/>
    <s v="http://njparcels.com/property/1016/23/22"/>
  </r>
  <r>
    <n v="124"/>
    <s v="Philip H. Snyder"/>
    <s v="Linda L. Snyder"/>
    <s v="County of Hunterdon"/>
    <s v="State of NJ"/>
    <m/>
    <m/>
    <m/>
    <x v="0"/>
    <x v="0"/>
    <x v="0"/>
    <n v="0.88"/>
    <n v="1.79"/>
    <s v="1015-13-41"/>
    <m/>
    <n v="1"/>
    <n v="0"/>
    <s v="1015"/>
    <s v="13"/>
    <s v="41"/>
    <s v="http://njparcels.com/property/1015/13/41"/>
  </r>
  <r>
    <n v="125"/>
    <s v="Neil S. Solomon"/>
    <s v="Jeannette Solomon"/>
    <s v="Township of Delaware"/>
    <m/>
    <m/>
    <m/>
    <m/>
    <x v="19"/>
    <x v="0"/>
    <x v="0"/>
    <n v="0.01"/>
    <n v="0"/>
    <s v="1007-60-14.01"/>
    <m/>
    <n v="1"/>
    <n v="0"/>
    <s v="1007"/>
    <s v="60"/>
    <s v="14.01"/>
    <s v="http://njparcels.com/property/1007/60/14.01"/>
  </r>
  <r>
    <n v="126"/>
    <s v="Township of Hopewell"/>
    <s v="D&amp;R Canal Coalition"/>
    <s v="NJDEP"/>
    <m/>
    <m/>
    <m/>
    <m/>
    <x v="1"/>
    <x v="0"/>
    <x v="1"/>
    <n v="0.26"/>
    <n v="0.91"/>
    <s v="1106-91-3.12"/>
    <m/>
    <n v="1"/>
    <n v="0"/>
    <s v="1106"/>
    <s v="91"/>
    <s v="3.12"/>
    <s v="http://njparcels.com/property/1106/91/3.12"/>
  </r>
  <r>
    <n v="127"/>
    <s v="Loretta M. Varhley"/>
    <s v="Pennington Gardens, Inc"/>
    <s v="Township of Hopewell"/>
    <m/>
    <m/>
    <m/>
    <m/>
    <x v="1"/>
    <x v="0"/>
    <x v="1"/>
    <n v="0.18"/>
    <n v="0"/>
    <s v="1106-72-10.13"/>
    <m/>
    <n v="1"/>
    <n v="0"/>
    <s v="1106"/>
    <s v="72"/>
    <s v="10.13"/>
    <s v="http://njparcels.com/property/1106/72/10.13"/>
  </r>
  <r>
    <n v="128"/>
    <s v="L. Thomas Welsh, JR."/>
    <s v="Welsh Virginia"/>
    <s v="D&amp;R Greenway trust, Inc"/>
    <s v="NJDEP"/>
    <m/>
    <m/>
    <m/>
    <x v="1"/>
    <x v="0"/>
    <x v="1"/>
    <n v="2.23"/>
    <n v="4.8"/>
    <s v="1106-59-4"/>
    <m/>
    <n v="1"/>
    <n v="0"/>
    <s v="1106"/>
    <s v="59"/>
    <s v="4"/>
    <s v="http://njparcels.com/property/1106/59/4"/>
  </r>
  <r>
    <n v="129"/>
    <s v="Richard J. Kohler"/>
    <s v="Elizabeth S. Kohler"/>
    <s v="County of Hunterdon"/>
    <s v="Verizon New Jersey Inc."/>
    <m/>
    <m/>
    <m/>
    <x v="19"/>
    <x v="0"/>
    <x v="0"/>
    <n v="3.39"/>
    <n v="5.29"/>
    <s v="1007-62-12"/>
    <m/>
    <n v="1"/>
    <n v="0"/>
    <s v="1007"/>
    <s v="62"/>
    <s v="12"/>
    <s v="http://njparcels.com/property/1007/62/12"/>
  </r>
  <r>
    <n v="130"/>
    <s v="Carl Vanderborght"/>
    <s v="Valerie Vanderborgth"/>
    <s v="County of Hunterdon"/>
    <m/>
    <m/>
    <m/>
    <m/>
    <x v="19"/>
    <x v="0"/>
    <x v="0"/>
    <n v="0.65"/>
    <n v="0"/>
    <s v="1007-62-11"/>
    <m/>
    <n v="1"/>
    <n v="0"/>
    <s v="1007"/>
    <s v="62"/>
    <s v="11"/>
    <s v="http://njparcels.com/property/1007/62/11"/>
  </r>
  <r>
    <n v="131"/>
    <s v="Raymond Aron, Jr."/>
    <s v="County of Hunterdon"/>
    <s v="NJ SADC"/>
    <m/>
    <m/>
    <m/>
    <m/>
    <x v="19"/>
    <x v="0"/>
    <x v="0"/>
    <n v="0.01"/>
    <n v="0"/>
    <s v="1007-19-19"/>
    <m/>
    <n v="1"/>
    <n v="0"/>
    <s v="1007"/>
    <s v="19"/>
    <s v="19"/>
    <s v="http://njparcels.com/property/1007/19/19"/>
  </r>
  <r>
    <n v="132"/>
    <s v="Thomas Cekoric, Jr."/>
    <s v="Peggy Cekoric"/>
    <m/>
    <m/>
    <m/>
    <m/>
    <m/>
    <x v="10"/>
    <x v="0"/>
    <x v="0"/>
    <n v="0.76"/>
    <n v="0.65"/>
    <s v="1026-28-8"/>
    <m/>
    <n v="1"/>
    <n v="0"/>
    <s v="1026"/>
    <s v="28"/>
    <s v="8"/>
    <s v="http://njparcels.com/property/1026/28/8"/>
  </r>
  <r>
    <n v="133"/>
    <s v="Anthony Desapio"/>
    <s v="Estate of Anthony Despaio"/>
    <s v="Anthony Desapio, Jr."/>
    <s v="Marin A. Despaio"/>
    <s v="James L. Desapio"/>
    <m/>
    <m/>
    <x v="8"/>
    <x v="0"/>
    <x v="0"/>
    <n v="1.1200000000000001"/>
    <n v="1.93"/>
    <s v="1016-6-2"/>
    <m/>
    <n v="1"/>
    <n v="0"/>
    <s v="1016"/>
    <s v="6"/>
    <s v="2"/>
    <s v="http://njparcels.com/property/1016/6/2"/>
  </r>
  <r>
    <n v="134"/>
    <s v="Casey Hicks"/>
    <m/>
    <s v="Kimberly Ann Hicks"/>
    <s v="Verizon New Jersey Inc."/>
    <m/>
    <m/>
    <m/>
    <x v="1"/>
    <x v="0"/>
    <x v="1"/>
    <n v="0.11"/>
    <n v="0.15"/>
    <s v="1106-56-10"/>
    <m/>
    <n v="1"/>
    <n v="0"/>
    <s v="1106"/>
    <s v="56"/>
    <s v="10"/>
    <s v="http://njparcels.com/property/1106/56/10"/>
  </r>
  <r>
    <n v="135"/>
    <s v="Gaetano M. Desapio"/>
    <s v="County of Hunterdon"/>
    <m/>
    <m/>
    <m/>
    <m/>
    <m/>
    <x v="8"/>
    <x v="0"/>
    <x v="0"/>
    <n v="2.12"/>
    <n v="3.15"/>
    <s v="1016-5-6"/>
    <m/>
    <n v="1"/>
    <n v="0"/>
    <s v="1016"/>
    <s v="5"/>
    <s v="6"/>
    <s v="http://njparcels.com/property/1016/5/6"/>
  </r>
  <r>
    <n v="136"/>
    <s v="Virginia James"/>
    <m/>
    <m/>
    <m/>
    <m/>
    <m/>
    <m/>
    <x v="10"/>
    <x v="0"/>
    <x v="0"/>
    <n v="1.59"/>
    <n v="2.37"/>
    <s v="1026-29-12"/>
    <m/>
    <n v="1"/>
    <n v="0"/>
    <s v="1026"/>
    <s v="29"/>
    <s v="12"/>
    <s v="http://njparcels.com/property/1026/29/12"/>
  </r>
  <r>
    <n v="137"/>
    <s v="William M. Kiriluk"/>
    <s v="Barbara Ann Kiriluk"/>
    <s v="Anna Kiriluk"/>
    <m/>
    <m/>
    <m/>
    <m/>
    <x v="10"/>
    <x v="0"/>
    <x v="0"/>
    <n v="7.99"/>
    <n v="5.38"/>
    <s v="1026-5-5"/>
    <s v="Lambertville Lateral"/>
    <n v="1"/>
    <n v="0"/>
    <s v="1026"/>
    <s v="5"/>
    <s v="5"/>
    <s v="http://njparcels.com/property/1026/5/5"/>
  </r>
  <r>
    <n v="138"/>
    <s v="Mark G. Korman 2007 Residence Trust"/>
    <s v="Sprint of New Jersey"/>
    <m/>
    <m/>
    <m/>
    <m/>
    <m/>
    <x v="0"/>
    <x v="0"/>
    <x v="0"/>
    <n v="3.25"/>
    <n v="2.79"/>
    <s v="1015-25-58"/>
    <m/>
    <n v="1"/>
    <n v="0"/>
    <s v="1015"/>
    <s v="25"/>
    <s v="58"/>
    <s v="http://njparcels.com/property/1015/25/58"/>
  </r>
  <r>
    <n v="139"/>
    <s v="Nicholas Loglisci"/>
    <s v="Gudrun Loglisci"/>
    <s v="County of Hunterdon"/>
    <s v="Township of West Amwell"/>
    <m/>
    <m/>
    <m/>
    <x v="10"/>
    <x v="0"/>
    <x v="0"/>
    <n v="0.43"/>
    <n v="0.5"/>
    <s v="1026-16.01-1.01"/>
    <m/>
    <n v="1"/>
    <n v="0"/>
    <s v="1026"/>
    <s v="16.01"/>
    <s v="1.01"/>
    <s v="http://njparcels.com/property/1026/16.01/1.01"/>
  </r>
  <r>
    <n v="140"/>
    <s v="US Bank Trust as Trustee for LSF8 Master Partcipation Trust"/>
    <s v="Township of Hopewell"/>
    <m/>
    <m/>
    <m/>
    <m/>
    <m/>
    <x v="1"/>
    <x v="0"/>
    <x v="1"/>
    <n v="0.24"/>
    <n v="0.14000000000000001"/>
    <s v="1106-91-25.02"/>
    <m/>
    <n v="1"/>
    <n v="0"/>
    <s v="1106"/>
    <s v="91"/>
    <s v="25.02"/>
    <s v="http://njparcels.com/property/1106/91/25.02"/>
  </r>
  <r>
    <n v="142"/>
    <s v="William Moore, Jr."/>
    <s v="Jeanne Moore Living Trust"/>
    <m/>
    <m/>
    <m/>
    <m/>
    <m/>
    <x v="0"/>
    <x v="0"/>
    <x v="0"/>
    <n v="0.02"/>
    <n v="0.57999999999999996"/>
    <s v="1015-13-29"/>
    <m/>
    <n v="1"/>
    <n v="0"/>
    <s v="1015"/>
    <s v="13"/>
    <s v="29"/>
    <s v="http://njparcels.com/property/1015/13/29"/>
  </r>
  <r>
    <n v="143"/>
    <s v="William Moore, Jr."/>
    <s v="Jeanne Moore Living Trust"/>
    <m/>
    <m/>
    <m/>
    <m/>
    <m/>
    <x v="0"/>
    <x v="0"/>
    <x v="0"/>
    <n v="1.66"/>
    <n v="1.87"/>
    <s v="1015-13-30"/>
    <m/>
    <n v="1"/>
    <n v="0"/>
    <s v="1015"/>
    <s v="13"/>
    <s v="30"/>
    <s v="http://njparcels.com/property/1015/13/30"/>
  </r>
  <r>
    <n v="144"/>
    <s v="Robert Mountford"/>
    <s v="Mary Anne Mountford"/>
    <m/>
    <m/>
    <m/>
    <m/>
    <m/>
    <x v="10"/>
    <x v="0"/>
    <x v="0"/>
    <n v="1.95"/>
    <n v="4.03"/>
    <s v="1026-26-11"/>
    <m/>
    <n v="1"/>
    <n v="0"/>
    <s v="1026"/>
    <s v="26"/>
    <s v="11"/>
    <s v="http://njparcels.com/property/1026/26/11"/>
  </r>
  <r>
    <n v="145"/>
    <s v="Charles Pierman, III"/>
    <s v="Jessica Bruning"/>
    <s v="Green Tree Servicing, LLC"/>
    <m/>
    <m/>
    <m/>
    <m/>
    <x v="0"/>
    <x v="0"/>
    <x v="0"/>
    <n v="0.06"/>
    <n v="0.09"/>
    <s v="1015-21-25"/>
    <m/>
    <n v="1"/>
    <n v="0"/>
    <s v="1015"/>
    <s v="21"/>
    <s v="25"/>
    <s v="http://njparcels.com/property/1015/21/25"/>
  </r>
  <r>
    <n v="146"/>
    <s v="Jane Richardson"/>
    <s v="County of Hunterdon"/>
    <s v="West Amwell Township"/>
    <m/>
    <m/>
    <m/>
    <m/>
    <x v="10"/>
    <x v="0"/>
    <x v="0"/>
    <n v="0.3"/>
    <n v="0.34"/>
    <s v="1026-16.01-1"/>
    <m/>
    <n v="1"/>
    <n v="0"/>
    <s v="1026"/>
    <s v="16.01"/>
    <s v="1"/>
    <s v="http://njparcels.com/property/1026/16.01/1"/>
  </r>
  <r>
    <n v="147"/>
    <s v="Joseph Straub"/>
    <s v="Christine Straub"/>
    <s v="Sean Nejman"/>
    <s v="Jennifer Nejman"/>
    <m/>
    <m/>
    <m/>
    <x v="0"/>
    <x v="0"/>
    <x v="0"/>
    <n v="0.05"/>
    <n v="0.03"/>
    <s v="1015-22-59.01"/>
    <m/>
    <n v="1"/>
    <n v="0"/>
    <s v="1015"/>
    <s v="22"/>
    <s v="59.01"/>
    <s v="http://njparcels.com/property/1015/22/59.01"/>
  </r>
  <r>
    <n v="148"/>
    <s v="Township of Hopewell"/>
    <s v="NJDEP"/>
    <m/>
    <m/>
    <m/>
    <m/>
    <m/>
    <x v="1"/>
    <x v="0"/>
    <x v="1"/>
    <n v="0.26"/>
    <n v="0.63"/>
    <s v="1106-92-2.012"/>
    <m/>
    <n v="1"/>
    <n v="0"/>
    <s v="1106"/>
    <s v="92"/>
    <s v="2.012"/>
    <s v="http://njparcels.com/property/1106/92/2.012"/>
  </r>
  <r>
    <n v="149"/>
    <s v="Township of Hopewell"/>
    <s v="NJDEP"/>
    <m/>
    <m/>
    <m/>
    <m/>
    <m/>
    <x v="1"/>
    <x v="0"/>
    <x v="1"/>
    <n v="2"/>
    <n v="0"/>
    <s v="1106-92-5"/>
    <m/>
    <n v="1"/>
    <n v="0"/>
    <s v="1106"/>
    <s v="92"/>
    <s v="5"/>
    <s v="http://njparcels.com/property/1106/92/5"/>
  </r>
  <r>
    <n v="150"/>
    <s v="Township of Hopewell"/>
    <s v="NJDEP"/>
    <m/>
    <m/>
    <m/>
    <m/>
    <m/>
    <x v="1"/>
    <x v="0"/>
    <x v="1"/>
    <n v="2.4"/>
    <n v="4.8099999999999996"/>
    <s v="1106-92-9"/>
    <m/>
    <n v="1"/>
    <n v="0"/>
    <s v="1106"/>
    <s v="92"/>
    <s v="9"/>
    <s v="http://njparcels.com/property/1106/92/9"/>
  </r>
  <r>
    <n v="151"/>
    <s v="Valeri Tucci"/>
    <s v="Township of Delaware"/>
    <m/>
    <m/>
    <m/>
    <m/>
    <m/>
    <x v="19"/>
    <x v="0"/>
    <x v="0"/>
    <n v="0.52"/>
    <n v="86"/>
    <s v="1007-54-10"/>
    <m/>
    <n v="1"/>
    <n v="0"/>
    <s v="1007"/>
    <s v="54"/>
    <s v="10"/>
    <s v="http://njparcels.com/property/1007/54/10"/>
  </r>
  <r>
    <n v="152"/>
    <s v="Brook Hollow farms of Sergeantville, LLC"/>
    <s v="AT&amp;T"/>
    <s v="County of Hunterdon"/>
    <s v="Township of Delaware"/>
    <s v="NJCF"/>
    <s v="NJ SADC"/>
    <m/>
    <x v="19"/>
    <x v="0"/>
    <x v="0"/>
    <n v="0.06"/>
    <n v="0"/>
    <s v="1007-33-2"/>
    <m/>
    <n v="1"/>
    <n v="0"/>
    <s v="1007"/>
    <s v="33"/>
    <s v="2"/>
    <s v="http://njparcels.com/property/1007/33/2"/>
  </r>
  <r>
    <n v="153"/>
    <s v="Jacqueline Evans"/>
    <s v="Ingrid B. Hibbin"/>
    <s v="AT&amp;T "/>
    <s v="Township of Delaware"/>
    <m/>
    <m/>
    <m/>
    <x v="19"/>
    <x v="0"/>
    <x v="0"/>
    <n v="0.56999999999999995"/>
    <n v="0.89"/>
    <s v="1007-53-1.03"/>
    <m/>
    <n v="1"/>
    <n v="0"/>
    <s v="1007"/>
    <s v="53"/>
    <s v="1.03"/>
    <s v="http://njparcels.com/property/1007/53/1.03"/>
  </r>
  <r>
    <n v="154"/>
    <s v="Hunterdon Land Trust"/>
    <s v="NJDEP"/>
    <s v="New Jersey Water Supply Authority"/>
    <s v="Township of Kingwood"/>
    <s v="County of Hunterdon"/>
    <m/>
    <m/>
    <x v="8"/>
    <x v="0"/>
    <x v="0"/>
    <n v="1.52"/>
    <n v="2.21"/>
    <s v="1016-24-13"/>
    <m/>
    <n v="1"/>
    <n v="0"/>
    <s v="1016"/>
    <s v="24"/>
    <s v="13"/>
    <s v="http://njparcels.com/property/1016/24/13"/>
  </r>
  <r>
    <n v="155"/>
    <s v="Marie K. Janyszeski"/>
    <s v="Charles T. Kutz"/>
    <s v="Abigail E. Kutz"/>
    <s v="Benjamin Janyszeski"/>
    <s v="County of Hunterdon"/>
    <s v="NJ SADC"/>
    <m/>
    <x v="10"/>
    <x v="0"/>
    <x v="0"/>
    <n v="1.1000000000000001"/>
    <n v="2.14"/>
    <s v="1026-17-4"/>
    <m/>
    <n v="1"/>
    <n v="0"/>
    <s v="1026"/>
    <s v="17"/>
    <s v="4"/>
    <s v="http://njparcels.com/property/1026/17/4"/>
  </r>
  <r>
    <n v="154"/>
    <s v="Lambertville Water Company"/>
    <s v="Verizon New Jersey Inc"/>
    <s v="County of Hunterdon"/>
    <s v="NJDEP"/>
    <m/>
    <m/>
    <m/>
    <x v="10"/>
    <x v="0"/>
    <x v="0"/>
    <n v="2.21"/>
    <n v="2.78"/>
    <s v="1026-16-3"/>
    <m/>
    <n v="1"/>
    <n v="0"/>
    <s v="1026"/>
    <s v="16"/>
    <s v="3"/>
    <s v="http://njparcels.com/property/1026/16/3"/>
  </r>
  <r>
    <n v="155"/>
    <s v="Howar C. Lopshire"/>
    <s v="Michzel J. Mironov"/>
    <s v="Agnes Mironov"/>
    <m/>
    <m/>
    <m/>
    <m/>
    <x v="19"/>
    <x v="0"/>
    <x v="0"/>
    <n v="0"/>
    <n v="0.46"/>
    <s v="1007-54-5"/>
    <m/>
    <n v="1"/>
    <n v="0"/>
    <s v="1007"/>
    <s v="54"/>
    <s v="5"/>
    <s v="http://njparcels.com/property/1007/54/5"/>
  </r>
  <r>
    <n v="156"/>
    <s v="Robert Magill"/>
    <s v="Cynthia Magill"/>
    <s v="West Amwell Township"/>
    <m/>
    <m/>
    <m/>
    <m/>
    <x v="10"/>
    <x v="0"/>
    <x v="0"/>
    <n v="0.81"/>
    <n v="1.1399999999999999"/>
    <s v="1026-3-15"/>
    <m/>
    <n v="1"/>
    <n v="0"/>
    <s v="1026"/>
    <s v="3"/>
    <s v="15"/>
    <s v="http://njparcels.com/property/1026/3/15"/>
  </r>
  <r>
    <n v="157"/>
    <s v="Cynthia Niciecki"/>
    <s v="Mary Lousi Haring"/>
    <s v="AT&amp;T "/>
    <s v="Township of Kingwood"/>
    <s v="Hunterdon County Agriculture Development Board"/>
    <s v="NJ SADC"/>
    <m/>
    <x v="8"/>
    <x v="0"/>
    <x v="0"/>
    <n v="0.61"/>
    <n v="0.28999999999999998"/>
    <s v="1016-12-27"/>
    <m/>
    <n v="1"/>
    <n v="0"/>
    <s v="1016"/>
    <s v="12"/>
    <s v="27"/>
    <s v="http://njparcels.com/property/1016/12/27"/>
  </r>
  <r>
    <n v="158"/>
    <s v="Jared Oberman"/>
    <s v="Julianne Oberman"/>
    <m/>
    <m/>
    <m/>
    <m/>
    <m/>
    <x v="0"/>
    <x v="0"/>
    <x v="0"/>
    <n v="1.25"/>
    <n v="0.19"/>
    <s v="1015-21-30"/>
    <m/>
    <n v="1"/>
    <n v="0"/>
    <s v="1015"/>
    <s v="21"/>
    <s v="30"/>
    <s v="http://njparcels.com/property/1015/21/30"/>
  </r>
  <r>
    <n v="159"/>
    <s v="William Spolar"/>
    <s v="County of Hunterdon"/>
    <s v="NJ SADC"/>
    <m/>
    <m/>
    <m/>
    <m/>
    <x v="19"/>
    <x v="0"/>
    <x v="0"/>
    <n v="2.62"/>
    <n v="2.74"/>
    <s v="1007-60-12"/>
    <m/>
    <n v="1"/>
    <n v="0"/>
    <s v="1007"/>
    <s v="60"/>
    <s v="12"/>
    <s v="http://njparcels.com/property/1007/60/12"/>
  </r>
  <r>
    <n v="160"/>
    <s v="Bernard Berlinger, III"/>
    <s v="Mary Verlinger"/>
    <s v="County of Hunterdon"/>
    <s v="NJ SADC"/>
    <m/>
    <m/>
    <m/>
    <x v="0"/>
    <x v="0"/>
    <x v="0"/>
    <n v="3.07"/>
    <n v="4.26"/>
    <s v="1015-15-7"/>
    <m/>
    <n v="1"/>
    <n v="0"/>
    <s v="1015"/>
    <s v="15"/>
    <s v="7"/>
    <s v="http://njparcels.com/property/1015/15/7"/>
  </r>
  <r>
    <n v="161"/>
    <s v="Francis Hoffman, III"/>
    <s v="Dalia Hoffman"/>
    <s v="Township of Delaware"/>
    <m/>
    <m/>
    <m/>
    <m/>
    <x v="19"/>
    <x v="0"/>
    <x v="0"/>
    <n v="0.57999999999999996"/>
    <n v="0.84"/>
    <s v="1007-54-5.02"/>
    <m/>
    <n v="1"/>
    <n v="0"/>
    <s v="1007"/>
    <s v="54"/>
    <s v="5.02"/>
    <s v="http://njparcels.com/property/1007/54/5.02"/>
  </r>
  <r>
    <n v="162"/>
    <s v="Roger Schwartz"/>
    <s v="Marguerite Schwartz"/>
    <s v="County of Hunterdon"/>
    <s v="Christine May Straub"/>
    <s v="Joseph Straub"/>
    <s v="Alan Willsey"/>
    <s v="Sean Nejman"/>
    <x v="0"/>
    <x v="0"/>
    <x v="0"/>
    <n v="0.79"/>
    <n v="1.31"/>
    <s v="1015-21-20"/>
    <m/>
    <n v="1"/>
    <n v="0"/>
    <s v="1015"/>
    <s v="21"/>
    <s v="20"/>
    <s v="http://njparcels.com/property/1015/21/20"/>
  </r>
  <r>
    <n v="163"/>
    <s v="Leon Walters, IV"/>
    <s v="Stefani Miller"/>
    <s v="Francis R. Carbone JR"/>
    <s v="Pauline D. Cole"/>
    <s v="Mark J. Hannon"/>
    <s v="NJ SADC"/>
    <m/>
    <x v="10"/>
    <x v="0"/>
    <x v="0"/>
    <n v="1.39"/>
    <n v="2.19"/>
    <s v="1026-8-36"/>
    <m/>
    <n v="1"/>
    <n v="0"/>
    <s v="1026"/>
    <s v="8"/>
    <s v="36"/>
    <s v="http://njparcels.com/property/1026/8/36"/>
  </r>
  <r>
    <n v="164"/>
    <s v="Lehigh Grains"/>
    <s v="Borough of Bath"/>
    <m/>
    <m/>
    <m/>
    <m/>
    <m/>
    <x v="20"/>
    <x v="1"/>
    <x v="5"/>
    <n v="0.57999999999999996"/>
    <n v="1.1499999999999999"/>
    <s v="J5-9-2"/>
    <m/>
    <n v="0"/>
    <n v="1"/>
    <s v="N/A"/>
    <s v="N/A"/>
    <s v="N/A"/>
    <s v="N/A"/>
  </r>
  <r>
    <n v="165"/>
    <s v="Lehigh Grains"/>
    <s v="Borough of Bath"/>
    <m/>
    <m/>
    <m/>
    <m/>
    <m/>
    <x v="20"/>
    <x v="1"/>
    <x v="5"/>
    <n v="2.68"/>
    <n v="4.25"/>
    <s v="J5-10-10"/>
    <m/>
    <n v="0"/>
    <n v="1"/>
    <s v="N/A"/>
    <s v="N/A"/>
    <s v="N/A"/>
    <s v="N/A"/>
  </r>
  <r>
    <n v="166"/>
    <s v="Theodore Bench"/>
    <s v="Eunice Bench"/>
    <s v="County of Hunterdon"/>
    <s v="NJ SADC"/>
    <m/>
    <m/>
    <m/>
    <x v="19"/>
    <x v="0"/>
    <x v="0"/>
    <n v="1.65"/>
    <n v="2.2799999999999998"/>
    <s v="1007-31-4"/>
    <m/>
    <n v="1"/>
    <n v="0"/>
    <s v="1007"/>
    <s v="31"/>
    <s v="4"/>
    <s v="http://njparcels.com/property/1007/31/4"/>
  </r>
  <r>
    <n v="167"/>
    <s v="Friends of Hopewell Valley Open Space"/>
    <s v="Township of Hopewell"/>
    <s v="Farmer Doe"/>
    <s v="NJDEP"/>
    <m/>
    <m/>
    <m/>
    <x v="1"/>
    <x v="0"/>
    <x v="1"/>
    <n v="0.06"/>
    <n v="0.35"/>
    <s v="1106-92-1.01"/>
    <m/>
    <n v="1"/>
    <n v="0"/>
    <s v="1106"/>
    <s v="92"/>
    <s v="1.01"/>
    <s v="http://njparcels.com/property/1106/92/1.01"/>
  </r>
  <r>
    <n v="168"/>
    <s v="CF Hopewell CC&amp;L, LLC"/>
    <s v="Capital Health Systems"/>
    <s v="County of Mercer"/>
    <s v="D&amp;R Canal Commission"/>
    <s v="CCI Hopewell VI, LLC"/>
    <s v="Cole of Hopewell Townhip LLC"/>
    <s v="AREP Hopewell,vLLC"/>
    <x v="1"/>
    <x v="0"/>
    <x v="1"/>
    <n v="0.54"/>
    <n v="0.08"/>
    <s v="1106-91-3.11"/>
    <m/>
    <n v="1"/>
    <n v="0"/>
    <s v="1106"/>
    <s v="91"/>
    <s v="3.11"/>
    <s v="http://njparcels.com/property/1106/91/3.11"/>
  </r>
  <r>
    <n v="169"/>
    <s v="CF Hopewell CC&amp;L, LLC"/>
    <s v="Capital Health Systems"/>
    <s v="County of Mercer"/>
    <s v="D&amp;R Canal Commission"/>
    <s v="CCI Hopewell VI, LLC"/>
    <s v="Cole of Hopewell Townhip LLC"/>
    <s v="AREP Hopewell,vLLC"/>
    <x v="1"/>
    <x v="0"/>
    <x v="1"/>
    <n v="0.05"/>
    <n v="0.04"/>
    <s v="1106-91-3.21"/>
    <m/>
    <n v="1"/>
    <n v="0"/>
    <s v="1106"/>
    <s v="91"/>
    <s v="3.21"/>
    <s v="http://njparcels.com/property/1106/91/3.21"/>
  </r>
  <r>
    <n v="170"/>
    <s v="CF Hopewell CC&amp;L, LLC"/>
    <s v="Capital Health Systems"/>
    <s v="County of Mercer"/>
    <s v="D&amp;R Canal Commission"/>
    <s v="CCI Hopewell VI, LLC"/>
    <s v="Cole of Hopewell Townhip LLC"/>
    <s v="AREP Hopewell,vLLC"/>
    <x v="1"/>
    <x v="0"/>
    <x v="1"/>
    <n v="0.91"/>
    <n v="1.06"/>
    <s v="1106-91-3.95"/>
    <m/>
    <n v="1"/>
    <n v="0"/>
    <s v="1106"/>
    <s v="91"/>
    <s v="3.95"/>
    <s v="http://njparcels.com/property/1106/91/3.95"/>
  </r>
  <r>
    <n v="171"/>
    <s v="William Davidson"/>
    <s v="Linda Davidson"/>
    <s v="Corinne Hastings"/>
    <s v="George Leap, JR"/>
    <s v="Dennis Kager"/>
    <s v="Joan Kager"/>
    <s v="Dennis Kager Sr."/>
    <x v="8"/>
    <x v="0"/>
    <x v="0"/>
    <n v="0.45"/>
    <n v="0"/>
    <s v="1016-26-14.01"/>
    <m/>
    <n v="1"/>
    <n v="0"/>
    <s v="1016"/>
    <s v="26"/>
    <s v="14.01"/>
    <s v="http://njparcels.com/property/1016/26/14.01"/>
  </r>
  <r>
    <n v="172"/>
    <s v="Vincent Degrado"/>
    <s v="Catherine Degrado"/>
    <m/>
    <m/>
    <m/>
    <m/>
    <m/>
    <x v="8"/>
    <x v="0"/>
    <x v="0"/>
    <n v="0.19"/>
    <n v="0"/>
    <s v="1016-26-16"/>
    <m/>
    <n v="1"/>
    <n v="0"/>
    <s v="1016"/>
    <s v="26"/>
    <s v="16"/>
    <s v="http://njparcels.com/property/1016/26/16"/>
  </r>
  <r>
    <n v="173"/>
    <s v="Steven DePaul"/>
    <s v="Alpha Liquor Store Inc"/>
    <s v="Betty Fulmer"/>
    <s v="HJ Opdyke Lumber Co."/>
    <s v="Darren J. Dally"/>
    <s v="Debra A. Dally"/>
    <m/>
    <x v="0"/>
    <x v="0"/>
    <x v="0"/>
    <n v="0.49"/>
    <n v="0.25"/>
    <s v="1015-17-80.07"/>
    <m/>
    <n v="1"/>
    <n v="0"/>
    <s v="1015"/>
    <s v="17"/>
    <s v="80.07"/>
    <s v="http://njparcels.com/property/1015/17/80.07"/>
  </r>
  <r>
    <n v="174"/>
    <s v="Wiliam Embley"/>
    <s v="Raymond Papalski"/>
    <s v="Robert A. Ballard, Jr"/>
    <s v="Township of Delaware"/>
    <s v="County of Hunterdon"/>
    <s v="NJ SADC"/>
    <m/>
    <x v="19"/>
    <x v="0"/>
    <x v="0"/>
    <n v="0.48"/>
    <n v="0"/>
    <s v="1007-19-25.04"/>
    <m/>
    <n v="1"/>
    <n v="0"/>
    <s v="1007"/>
    <s v="19"/>
    <s v="25.04"/>
    <s v="http://njparcels.com/property/1007/19/25.04"/>
  </r>
  <r>
    <n v="175"/>
    <s v="Phillip Felix"/>
    <s v="Mary Felix"/>
    <s v="Joseph Ogrodnik"/>
    <m/>
    <m/>
    <m/>
    <m/>
    <x v="8"/>
    <x v="0"/>
    <x v="0"/>
    <n v="1.1599999999999999"/>
    <n v="2.0499999999999998"/>
    <s v="1016-12-1"/>
    <m/>
    <n v="1"/>
    <n v="0"/>
    <s v="1016"/>
    <s v="12"/>
    <s v="1"/>
    <s v="http://njparcels.com/property/1016/12/1"/>
  </r>
  <r>
    <n v="176"/>
    <s v="Anne Kursinski"/>
    <s v="Buckeye Pipeline Company, LP"/>
    <s v="County of Hunterdon"/>
    <m/>
    <m/>
    <m/>
    <m/>
    <x v="8"/>
    <x v="0"/>
    <x v="0"/>
    <n v="1.72"/>
    <n v="1.94"/>
    <s v="1016-13-7"/>
    <m/>
    <n v="1"/>
    <n v="0"/>
    <s v="1016"/>
    <s v="13"/>
    <s v="7"/>
    <s v="http://njparcels.com/property/1016/13/7"/>
  </r>
  <r>
    <n v="177"/>
    <s v="Christopher Kroese"/>
    <s v="Elizabeth Kroese"/>
    <s v="County of Hunterdon"/>
    <s v="NJ SADC"/>
    <m/>
    <m/>
    <m/>
    <x v="2"/>
    <x v="0"/>
    <x v="0"/>
    <n v="2.11"/>
    <n v="4.0999999999999996"/>
    <s v="1001-14-16"/>
    <m/>
    <n v="1"/>
    <n v="0"/>
    <s v="1001"/>
    <s v="14"/>
    <s v="16"/>
    <s v="http://njparcels.com/property/1001/14/16"/>
  </r>
  <r>
    <n v="178"/>
    <s v="Ronald Kappus"/>
    <s v="Johanna Kappus"/>
    <s v="County of Hunterdon"/>
    <s v="NJ SADC"/>
    <s v="USDA"/>
    <m/>
    <m/>
    <x v="2"/>
    <x v="0"/>
    <x v="0"/>
    <n v="4.4800000000000004"/>
    <n v="8.2899999999999991"/>
    <s v="1001-18-9"/>
    <m/>
    <n v="1"/>
    <n v="0"/>
    <s v="1001"/>
    <s v="18"/>
    <s v="9"/>
    <s v="http://njparcels.com/property/1001/18/9"/>
  </r>
  <r>
    <n v="179"/>
    <s v="Dennis L. Kager, Sr."/>
    <s v="Tom kager"/>
    <s v="Corinne Hastings"/>
    <s v="George Leap, JR"/>
    <s v="William Davison"/>
    <s v="Linda Davison"/>
    <s v="Joan Kager"/>
    <x v="8"/>
    <x v="0"/>
    <x v="0"/>
    <n v="0.26"/>
    <n v="0"/>
    <s v="1016-26-14.03"/>
    <m/>
    <n v="1"/>
    <n v="0"/>
    <s v="1016"/>
    <s v="26"/>
    <s v="14.03"/>
    <s v="http://njparcels.com/property/1016/26/14.03"/>
  </r>
  <r>
    <n v="180"/>
    <s v="Dennis Kager"/>
    <s v="Joan Kager"/>
    <s v="Dennis L. Kager, Sr"/>
    <s v="Tom Kager"/>
    <s v="Corrine Hastings"/>
    <s v="George Leap, Jr"/>
    <s v="William Davison"/>
    <x v="8"/>
    <x v="0"/>
    <x v="0"/>
    <n v="0.51"/>
    <n v="0"/>
    <s v="1016-26-14.02"/>
    <m/>
    <n v="1"/>
    <n v="0"/>
    <s v="1016"/>
    <s v="26"/>
    <s v="14.02"/>
    <s v="http://njparcels.com/property/1016/26/14.02"/>
  </r>
  <r>
    <n v="181"/>
    <s v="Dennis Kager"/>
    <s v="Joan Kager"/>
    <s v="Dennis L. Kager, Sr"/>
    <s v="Tom Kager"/>
    <s v="Corrine Hastings"/>
    <s v="George Leap, Jr"/>
    <s v="William Davison"/>
    <x v="8"/>
    <x v="0"/>
    <x v="0"/>
    <n v="0.08"/>
    <n v="0"/>
    <s v="1016-26-14.05"/>
    <m/>
    <n v="1"/>
    <n v="0"/>
    <s v="1016"/>
    <s v="26"/>
    <s v="14.05"/>
    <s v="http://njparcels.com/property/1016/26/14.05"/>
  </r>
  <r>
    <n v="182"/>
    <s v="Corinne L. Hastings"/>
    <s v="George R. Leap, Jr"/>
    <s v="Shirley Hastings"/>
    <m/>
    <m/>
    <m/>
    <m/>
    <x v="8"/>
    <x v="0"/>
    <x v="0"/>
    <n v="0.01"/>
    <n v="0"/>
    <s v="1016-26-14"/>
    <m/>
    <n v="1"/>
    <n v="0"/>
    <s v="1016"/>
    <s v="26"/>
    <s v="14"/>
    <s v="http://njparcels.com/property/1016/26/14"/>
  </r>
  <r>
    <n v="183"/>
    <s v="Frances Gombosi"/>
    <s v="E. Alan Gombosi"/>
    <s v="Maureen Gombosi Bydalke"/>
    <s v="Eileen Gombosi"/>
    <m/>
    <m/>
    <m/>
    <x v="8"/>
    <x v="0"/>
    <x v="0"/>
    <n v="2.57"/>
    <n v="4.4800000000000004"/>
    <s v="1016-6-17"/>
    <m/>
    <n v="1"/>
    <n v="0"/>
    <s v="1016"/>
    <s v="6"/>
    <s v="17"/>
    <s v="http://njparcels.com/property/1016/6/17"/>
  </r>
  <r>
    <n v="184"/>
    <s v="Leonard Goins"/>
    <s v="Sharon Goins"/>
    <s v="County of Hunterdon"/>
    <m/>
    <m/>
    <m/>
    <m/>
    <x v="2"/>
    <x v="0"/>
    <x v="0"/>
    <n v="0.61"/>
    <n v="0.82"/>
    <s v="1001-18-20.04"/>
    <m/>
    <n v="1"/>
    <n v="0"/>
    <s v="1001"/>
    <s v="18"/>
    <s v="20.04"/>
    <s v="http://njparcels.com/property/1001/18/20.0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Summary of Condemnation Cases" cacheId="135" applyNumberFormats="0" applyBorderFormats="0" applyFontFormats="0" applyPatternFormats="0" applyAlignmentFormats="0" applyWidthHeightFormats="1" dataCaption="Values" updatedVersion="6" minRefreshableVersion="3" useAutoFormatting="1" itemPrintTitles="1" createdVersion="4" indent="0" outline="1" outlineData="1" multipleFieldFilters="0" rowHeaderCaption="Region">
  <location ref="A1:D32" firstHeaderRow="0" firstDataRow="1" firstDataCol="1"/>
  <pivotFields count="21">
    <pivotField showAll="0"/>
    <pivotField showAll="0"/>
    <pivotField showAll="0"/>
    <pivotField showAll="0"/>
    <pivotField showAll="0"/>
    <pivotField showAll="0"/>
    <pivotField showAll="0"/>
    <pivotField showAll="0"/>
    <pivotField axis="axisRow" dataField="1" showAll="0">
      <items count="22">
        <item x="2"/>
        <item x="20"/>
        <item x="11"/>
        <item x="19"/>
        <item x="15"/>
        <item x="0"/>
        <item x="1"/>
        <item x="6"/>
        <item x="7"/>
        <item x="17"/>
        <item x="8"/>
        <item x="12"/>
        <item x="18"/>
        <item x="14"/>
        <item x="5"/>
        <item x="3"/>
        <item x="9"/>
        <item x="13"/>
        <item x="10"/>
        <item x="16"/>
        <item x="4"/>
        <item t="default"/>
      </items>
    </pivotField>
    <pivotField axis="axisRow" showAll="0">
      <items count="3">
        <item x="0"/>
        <item x="1"/>
        <item t="default"/>
      </items>
    </pivotField>
    <pivotField axis="axisRow" showAll="0">
      <items count="8">
        <item x="6"/>
        <item x="2"/>
        <item x="0"/>
        <item x="3"/>
        <item x="1"/>
        <item x="5"/>
        <item x="4"/>
        <item t="default"/>
      </items>
    </pivotField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3">
    <field x="9"/>
    <field x="10"/>
    <field x="8"/>
  </rowFields>
  <rowItems count="31">
    <i>
      <x/>
    </i>
    <i r="1">
      <x v="2"/>
    </i>
    <i r="2">
      <x/>
    </i>
    <i r="2">
      <x v="3"/>
    </i>
    <i r="2">
      <x v="5"/>
    </i>
    <i r="2">
      <x v="10"/>
    </i>
    <i r="2">
      <x v="18"/>
    </i>
    <i r="1">
      <x v="4"/>
    </i>
    <i r="2">
      <x v="6"/>
    </i>
    <i>
      <x v="1"/>
    </i>
    <i r="1">
      <x/>
    </i>
    <i r="2">
      <x v="4"/>
    </i>
    <i r="1">
      <x v="1"/>
    </i>
    <i r="2">
      <x v="8"/>
    </i>
    <i r="2">
      <x v="15"/>
    </i>
    <i r="1">
      <x v="3"/>
    </i>
    <i r="2">
      <x v="7"/>
    </i>
    <i r="2">
      <x v="9"/>
    </i>
    <i r="2">
      <x v="14"/>
    </i>
    <i r="2">
      <x v="20"/>
    </i>
    <i r="1">
      <x v="5"/>
    </i>
    <i r="2">
      <x v="1"/>
    </i>
    <i r="2">
      <x v="2"/>
    </i>
    <i r="2">
      <x v="11"/>
    </i>
    <i r="2">
      <x v="12"/>
    </i>
    <i r="2">
      <x v="13"/>
    </i>
    <i r="2">
      <x v="17"/>
    </i>
    <i r="2">
      <x v="19"/>
    </i>
    <i r="1">
      <x v="6"/>
    </i>
    <i r="2">
      <x v="16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Number of Parcels" fld="8" subtotal="count" baseField="0" baseItem="0"/>
    <dataField name="Total ROW Acres" fld="11" baseField="0" baseItem="0"/>
    <dataField name="Total Temp Acres" fld="12" baseField="0" baseItem="0"/>
  </dataFields>
  <formats count="23">
    <format dxfId="147">
      <pivotArea collapsedLevelsAreSubtotals="1" fieldPosition="0">
        <references count="1">
          <reference field="9" count="1">
            <x v="0"/>
          </reference>
        </references>
      </pivotArea>
    </format>
    <format dxfId="146">
      <pivotArea dataOnly="0" labelOnly="1" fieldPosition="0">
        <references count="1">
          <reference field="9" count="1">
            <x v="0"/>
          </reference>
        </references>
      </pivotArea>
    </format>
    <format dxfId="145">
      <pivotArea collapsedLevelsAreSubtotals="1" fieldPosition="0">
        <references count="1">
          <reference field="9" count="1">
            <x v="1"/>
          </reference>
        </references>
      </pivotArea>
    </format>
    <format dxfId="144">
      <pivotArea dataOnly="0" labelOnly="1" fieldPosition="0">
        <references count="1">
          <reference field="9" count="1">
            <x v="1"/>
          </reference>
        </references>
      </pivotArea>
    </format>
    <format dxfId="143">
      <pivotArea collapsedLevelsAreSubtotals="1" fieldPosition="0">
        <references count="1">
          <reference field="9" count="1">
            <x v="0"/>
          </reference>
        </references>
      </pivotArea>
    </format>
    <format dxfId="142">
      <pivotArea dataOnly="0" labelOnly="1" fieldPosition="0">
        <references count="1">
          <reference field="9" count="1">
            <x v="0"/>
          </reference>
        </references>
      </pivotArea>
    </format>
    <format dxfId="141">
      <pivotArea collapsedLevelsAreSubtotals="1" fieldPosition="0">
        <references count="2">
          <reference field="9" count="1" selected="0">
            <x v="0"/>
          </reference>
          <reference field="10" count="1">
            <x v="2"/>
          </reference>
        </references>
      </pivotArea>
    </format>
    <format dxfId="140">
      <pivotArea collapsedLevelsAreSubtotals="1" fieldPosition="0">
        <references count="3">
          <reference field="8" count="5">
            <x v="0"/>
            <x v="3"/>
            <x v="5"/>
            <x v="10"/>
            <x v="18"/>
          </reference>
          <reference field="9" count="1" selected="0">
            <x v="0"/>
          </reference>
          <reference field="10" count="1" selected="0">
            <x v="2"/>
          </reference>
        </references>
      </pivotArea>
    </format>
    <format dxfId="139">
      <pivotArea collapsedLevelsAreSubtotals="1" fieldPosition="0">
        <references count="2">
          <reference field="9" count="1" selected="0">
            <x v="0"/>
          </reference>
          <reference field="10" count="1">
            <x v="4"/>
          </reference>
        </references>
      </pivotArea>
    </format>
    <format dxfId="138">
      <pivotArea collapsedLevelsAreSubtotals="1" fieldPosition="0">
        <references count="3">
          <reference field="8" count="1">
            <x v="6"/>
          </reference>
          <reference field="9" count="1" selected="0">
            <x v="0"/>
          </reference>
          <reference field="10" count="1" selected="0">
            <x v="4"/>
          </reference>
        </references>
      </pivotArea>
    </format>
    <format dxfId="137">
      <pivotArea dataOnly="0" labelOnly="1" fieldPosition="0">
        <references count="2">
          <reference field="9" count="1" selected="0">
            <x v="0"/>
          </reference>
          <reference field="10" count="2">
            <x v="2"/>
            <x v="4"/>
          </reference>
        </references>
      </pivotArea>
    </format>
    <format dxfId="136">
      <pivotArea dataOnly="0" labelOnly="1" fieldPosition="0">
        <references count="3">
          <reference field="8" count="6">
            <x v="0"/>
            <x v="3"/>
            <x v="5"/>
            <x v="6"/>
            <x v="10"/>
            <x v="18"/>
          </reference>
          <reference field="9" count="1" selected="0">
            <x v="0"/>
          </reference>
          <reference field="10" count="1" selected="0">
            <x v="2"/>
          </reference>
        </references>
      </pivotArea>
    </format>
    <format dxfId="135">
      <pivotArea collapsedLevelsAreSubtotals="1" fieldPosition="0">
        <references count="1">
          <reference field="9" count="1">
            <x v="1"/>
          </reference>
        </references>
      </pivotArea>
    </format>
    <format dxfId="134">
      <pivotArea dataOnly="0" labelOnly="1" fieldPosition="0">
        <references count="1">
          <reference field="9" count="1">
            <x v="1"/>
          </reference>
        </references>
      </pivotArea>
    </format>
    <format dxfId="133">
      <pivotArea dataOnly="0" grandRow="1" fieldPosition="0"/>
    </format>
    <format dxfId="132">
      <pivotArea grandRow="1" outline="0" collapsedLevelsAreSubtotals="1" fieldPosition="0"/>
    </format>
    <format dxfId="131">
      <pivotArea dataOnly="0" labelOnly="1" grandRow="1" outline="0" fieldPosition="0"/>
    </format>
    <format dxfId="130">
      <pivotArea grandRow="1" outline="0" collapsedLevelsAreSubtotals="1" fieldPosition="0"/>
    </format>
    <format dxfId="129">
      <pivotArea dataOnly="0" labelOnly="1" grandRow="1" outline="0" fieldPosition="0"/>
    </format>
    <format dxfId="128">
      <pivotArea grandRow="1" outline="0" collapsedLevelsAreSubtotals="1" fieldPosition="0"/>
    </format>
    <format dxfId="127">
      <pivotArea dataOnly="0" labelOnly="1" grandRow="1" outline="0" fieldPosition="0"/>
    </format>
    <format dxfId="126">
      <pivotArea collapsedLevelsAreSubtotals="1" fieldPosition="0">
        <references count="1">
          <reference field="9" count="1">
            <x v="0"/>
          </reference>
        </references>
      </pivotArea>
    </format>
    <format dxfId="125">
      <pivotArea dataOnly="0" labelOnly="1" fieldPosition="0">
        <references count="1">
          <reference field="9" count="1">
            <x v="0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id="3" name="Table3" displayName="Table3" ref="A1:U188" totalsRowCount="1">
  <autoFilter ref="A1:U187"/>
  <tableColumns count="21">
    <tableColumn id="1" name="#" totalsRowLabel="TOTALS"/>
    <tableColumn id="2" name="Party 1" dataDxfId="163" totalsRowDxfId="9"/>
    <tableColumn id="3" name="Party 2" dataDxfId="162" totalsRowDxfId="8"/>
    <tableColumn id="4" name="Party 3" dataDxfId="161" totalsRowDxfId="7"/>
    <tableColumn id="5" name="Party 4" dataDxfId="160" totalsRowDxfId="6"/>
    <tableColumn id="6" name="Party 5" dataDxfId="159" totalsRowDxfId="5"/>
    <tableColumn id="7" name="Party 6" dataDxfId="158" totalsRowDxfId="4"/>
    <tableColumn id="21" name="Party 7" dataDxfId="157" totalsRowDxfId="3"/>
    <tableColumn id="8" name="Town" dataDxfId="156" totalsRowDxfId="2"/>
    <tableColumn id="9" name="State"/>
    <tableColumn id="10" name="County"/>
    <tableColumn id="11" name="ROW acres" totalsRowFunction="custom">
      <totalsRowFormula>SUM(L2:L187)</totalsRowFormula>
    </tableColumn>
    <tableColumn id="12" name="Temp Acres" totalsRowFunction="custom">
      <totalsRowFormula>SUM(M2:M187)</totalsRowFormula>
    </tableColumn>
    <tableColumn id="13" name="Tax Parcel ID" dataDxfId="155" totalsRowDxfId="1"/>
    <tableColumn id="14" name="Notes" dataDxfId="154" totalsRowDxfId="0"/>
    <tableColumn id="15" name="NJ" totalsRowFunction="custom" dataDxfId="153">
      <calculatedColumnFormula>IF(Table3[[#This Row],[State]]="NJ", 1, 0)</calculatedColumnFormula>
      <totalsRowFormula>SUM(P2:P187)</totalsRowFormula>
    </tableColumn>
    <tableColumn id="16" name="PA" totalsRowFunction="custom" dataDxfId="152">
      <calculatedColumnFormula>IF(Table3[[#This Row],[State]]="PA", 1, 0)</calculatedColumnFormula>
      <totalsRowFormula>SUM(Q2:Q187)</totalsRowFormula>
    </tableColumn>
    <tableColumn id="17" name="NJ Town ID" dataDxfId="151"/>
    <tableColumn id="18" name="NJ Block" dataDxfId="150">
      <calculatedColumnFormula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calculatedColumnFormula>
    </tableColumn>
    <tableColumn id="19" name="NJ Lot" dataDxfId="149">
      <calculatedColumnFormula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calculatedColumnFormula>
    </tableColumn>
    <tableColumn id="20" name="NJ URL" dataDxfId="148">
      <calculatedColumnFormula>IF(OR(Table3[[#This Row],[PA]]=1, ISBLANK(Table3[[#This Row],[Tax Parcel ID]])),"N/A",CONCATENATE("http://njparcels.com/property/", Table3[[#This Row],[NJ Town ID]], "/", Table3[[#This Row],[NJ Block]], "/", Table3[[#This Row],[NJ Lot]]))</calculatedColumnFormula>
    </tableColumn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88"/>
  <sheetViews>
    <sheetView tabSelected="1" zoomScale="120" zoomScaleNormal="120" zoomScaleSheetLayoutView="100" workbookViewId="0">
      <pane xSplit="2" ySplit="1" topLeftCell="I180" activePane="bottomRight" state="frozen"/>
      <selection activeCell="B15" sqref="B15"/>
      <selection pane="topRight" activeCell="D1" sqref="D1"/>
      <selection pane="bottomLeft" activeCell="A15" sqref="A15"/>
      <selection pane="bottomRight" activeCell="A187" sqref="A187"/>
    </sheetView>
  </sheetViews>
  <sheetFormatPr baseColWidth="10" defaultColWidth="8.83203125" defaultRowHeight="15"/>
  <cols>
    <col min="1" max="1" width="5.33203125" customWidth="1"/>
    <col min="2" max="2" width="18.1640625" style="2" bestFit="1" customWidth="1"/>
    <col min="3" max="4" width="14.83203125" style="2" hidden="1" customWidth="1"/>
    <col min="5" max="5" width="12.6640625" style="2" hidden="1" customWidth="1"/>
    <col min="6" max="6" width="10.5" style="2" hidden="1" customWidth="1"/>
    <col min="7" max="7" width="9.1640625" style="2" hidden="1" customWidth="1"/>
    <col min="8" max="8" width="8.83203125" style="2" hidden="1" customWidth="1"/>
    <col min="9" max="9" width="20.5" style="2" bestFit="1" customWidth="1"/>
    <col min="10" max="10" width="6.83203125" customWidth="1"/>
    <col min="11" max="11" width="11.83203125" customWidth="1"/>
    <col min="12" max="12" width="8.6640625" customWidth="1"/>
    <col min="13" max="13" width="11.6640625" customWidth="1"/>
    <col min="14" max="14" width="16.5" bestFit="1" customWidth="1"/>
    <col min="15" max="15" width="20" style="2" customWidth="1"/>
    <col min="16" max="16" width="6.1640625" hidden="1" customWidth="1"/>
    <col min="17" max="17" width="5.83203125" hidden="1" customWidth="1"/>
    <col min="18" max="18" width="6.6640625" customWidth="1"/>
    <col min="21" max="21" width="38.83203125" customWidth="1"/>
  </cols>
  <sheetData>
    <row r="1" spans="1:21">
      <c r="A1" t="s">
        <v>502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273</v>
      </c>
      <c r="I1" s="2" t="s">
        <v>9</v>
      </c>
      <c r="J1" t="s">
        <v>10</v>
      </c>
      <c r="K1" t="s">
        <v>11</v>
      </c>
      <c r="L1" t="s">
        <v>6</v>
      </c>
      <c r="M1" t="s">
        <v>13</v>
      </c>
      <c r="N1" t="s">
        <v>7</v>
      </c>
      <c r="O1" s="2" t="s">
        <v>56</v>
      </c>
      <c r="P1" t="s">
        <v>15</v>
      </c>
      <c r="Q1" t="s">
        <v>12</v>
      </c>
      <c r="R1" t="s">
        <v>248</v>
      </c>
      <c r="S1" t="s">
        <v>249</v>
      </c>
      <c r="T1" t="s">
        <v>250</v>
      </c>
      <c r="U1" t="s">
        <v>251</v>
      </c>
    </row>
    <row r="2" spans="1:21">
      <c r="A2">
        <v>1</v>
      </c>
      <c r="B2" s="2" t="s">
        <v>226</v>
      </c>
      <c r="C2" s="2" t="s">
        <v>227</v>
      </c>
      <c r="I2" s="2" t="s">
        <v>45</v>
      </c>
      <c r="J2" t="s">
        <v>15</v>
      </c>
      <c r="K2" t="s">
        <v>55</v>
      </c>
      <c r="L2">
        <v>0.47</v>
      </c>
      <c r="M2">
        <v>0.8</v>
      </c>
      <c r="N2" s="3" t="s">
        <v>247</v>
      </c>
      <c r="P2">
        <f>IF(Table3[[#This Row],[State]]="NJ", 1, 0)</f>
        <v>1</v>
      </c>
      <c r="Q2">
        <f>IF(Table3[[#This Row],[State]]="PA", 1, 0)</f>
        <v>0</v>
      </c>
      <c r="R2" t="str">
        <f>IF(Table3[[#This Row],[NJ]]=0,"N/A",IF(ISBLANK(Table3[[#This Row],[Tax Parcel ID]]), "N/A",LEFT(Table3[[#This Row],[Tax Parcel ID]], SEARCH("-", Table3[[#This Row],[Tax Parcel ID]], 1)-1)))</f>
        <v>1015</v>
      </c>
      <c r="S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 xml:space="preserve"> 8</v>
      </c>
      <c r="U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 8</v>
      </c>
    </row>
    <row r="3" spans="1:21">
      <c r="A3">
        <v>2</v>
      </c>
      <c r="B3" s="2" t="s">
        <v>228</v>
      </c>
      <c r="C3" s="2" t="s">
        <v>229</v>
      </c>
      <c r="I3" s="2" t="s">
        <v>8</v>
      </c>
      <c r="J3" t="s">
        <v>15</v>
      </c>
      <c r="K3" t="s">
        <v>19</v>
      </c>
      <c r="L3">
        <v>0.36</v>
      </c>
      <c r="M3">
        <v>2.39</v>
      </c>
      <c r="N3" s="3" t="s">
        <v>230</v>
      </c>
      <c r="P3">
        <f>IF(Table3[[#This Row],[State]]="NJ", 1, 0)</f>
        <v>1</v>
      </c>
      <c r="Q3">
        <f>IF(Table3[[#This Row],[State]]="PA", 1, 0)</f>
        <v>0</v>
      </c>
      <c r="R3" t="str">
        <f>IF(Table3[[#This Row],[NJ]]=0,"N/A",IF(ISBLANK(Table3[[#This Row],[Tax Parcel ID]]), "N/A",LEFT(Table3[[#This Row],[Tax Parcel ID]], SEARCH("-", Table3[[#This Row],[Tax Parcel ID]], 1)-1)))</f>
        <v>1106</v>
      </c>
      <c r="S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91</v>
      </c>
      <c r="T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34</v>
      </c>
      <c r="U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http://njparcels.com/property/1106/91/34</v>
      </c>
    </row>
    <row r="4" spans="1:21">
      <c r="A4">
        <v>3</v>
      </c>
      <c r="B4" s="2" t="s">
        <v>231</v>
      </c>
      <c r="I4" s="2" t="s">
        <v>232</v>
      </c>
      <c r="J4" t="s">
        <v>15</v>
      </c>
      <c r="K4" t="s">
        <v>55</v>
      </c>
      <c r="L4">
        <v>0.17</v>
      </c>
      <c r="M4">
        <v>0.32</v>
      </c>
      <c r="N4" s="3" t="s">
        <v>518</v>
      </c>
      <c r="P4">
        <f>IF(Table3[[#This Row],[State]]="NJ", 1, 0)</f>
        <v>1</v>
      </c>
      <c r="Q4">
        <f>IF(Table3[[#This Row],[State]]="PA", 1, 0)</f>
        <v>0</v>
      </c>
      <c r="R4" t="str">
        <f>IF(Table3[[#This Row],[NJ]]=0,"N/A",IF(ISBLANK(Table3[[#This Row],[Tax Parcel ID]]), "N/A",LEFT(Table3[[#This Row],[Tax Parcel ID]], SEARCH("-", Table3[[#This Row],[Tax Parcel ID]], 1)-1)))</f>
        <v>1001</v>
      </c>
      <c r="S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18</v>
      </c>
      <c r="T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12</v>
      </c>
      <c r="U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http://njparcels.com/property/1001/18/12</v>
      </c>
    </row>
    <row r="5" spans="1:21">
      <c r="A5">
        <v>4</v>
      </c>
      <c r="B5" s="2" t="s">
        <v>8</v>
      </c>
      <c r="I5" s="2" t="s">
        <v>8</v>
      </c>
      <c r="J5" t="s">
        <v>15</v>
      </c>
      <c r="K5" t="s">
        <v>19</v>
      </c>
      <c r="L5">
        <v>1.92</v>
      </c>
      <c r="M5">
        <v>2.0499999999999998</v>
      </c>
      <c r="N5" s="3" t="s">
        <v>521</v>
      </c>
      <c r="P5">
        <f>IF(Table3[[#This Row],[State]]="NJ", 1, 0)</f>
        <v>1</v>
      </c>
      <c r="Q5">
        <f>IF(Table3[[#This Row],[State]]="PA", 1, 0)</f>
        <v>0</v>
      </c>
      <c r="R5" t="str">
        <f>IF(Table3[[#This Row],[NJ]]=0,"N/A",IF(ISBLANK(Table3[[#This Row],[Tax Parcel ID]]), "N/A",LEFT(Table3[[#This Row],[Tax Parcel ID]], SEARCH("-", Table3[[#This Row],[Tax Parcel ID]], 1)-1)))</f>
        <v>1106</v>
      </c>
      <c r="S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59</v>
      </c>
      <c r="T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13.01</v>
      </c>
      <c r="U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http://njparcels.com/property/1106/59/13.01</v>
      </c>
    </row>
    <row r="6" spans="1:21" ht="45">
      <c r="A6">
        <v>5</v>
      </c>
      <c r="B6" s="2" t="s">
        <v>127</v>
      </c>
      <c r="C6" s="2" t="s">
        <v>128</v>
      </c>
      <c r="D6" s="2" t="s">
        <v>129</v>
      </c>
      <c r="I6" s="2" t="s">
        <v>40</v>
      </c>
      <c r="J6" t="s">
        <v>12</v>
      </c>
      <c r="K6" t="s">
        <v>16</v>
      </c>
      <c r="L6">
        <v>0.49</v>
      </c>
      <c r="M6">
        <v>0.63</v>
      </c>
      <c r="N6" s="4" t="s">
        <v>130</v>
      </c>
      <c r="P6">
        <f>IF(Table3[[#This Row],[State]]="NJ", 1, 0)</f>
        <v>0</v>
      </c>
      <c r="Q6">
        <f>IF(Table3[[#This Row],[State]]="PA", 1, 0)</f>
        <v>1</v>
      </c>
      <c r="R6" t="str">
        <f>IF(Table3[[#This Row],[NJ]]=0,"N/A",IF(ISBLANK(Table3[[#This Row],[Tax Parcel ID]]), "N/A",LEFT(Table3[[#This Row],[Tax Parcel ID]], SEARCH("-", Table3[[#This Row],[Tax Parcel ID]], 1)-1)))</f>
        <v>N/A</v>
      </c>
      <c r="S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7" spans="1:21">
      <c r="A7">
        <v>6</v>
      </c>
      <c r="B7" s="2" t="s">
        <v>21</v>
      </c>
      <c r="I7" s="2" t="s">
        <v>14</v>
      </c>
      <c r="J7" t="s">
        <v>12</v>
      </c>
      <c r="K7" t="s">
        <v>17</v>
      </c>
      <c r="L7">
        <v>0.06</v>
      </c>
      <c r="M7">
        <v>0</v>
      </c>
      <c r="N7" s="3" t="s">
        <v>132</v>
      </c>
      <c r="P7">
        <f>IF(Table3[[#This Row],[State]]="NJ", 1, 0)</f>
        <v>0</v>
      </c>
      <c r="Q7">
        <f>IF(Table3[[#This Row],[State]]="PA", 1, 0)</f>
        <v>1</v>
      </c>
      <c r="R7" t="str">
        <f>IF(Table3[[#This Row],[NJ]]=0,"N/A",IF(ISBLANK(Table3[[#This Row],[Tax Parcel ID]]), "N/A",LEFT(Table3[[#This Row],[Tax Parcel ID]], SEARCH("-", Table3[[#This Row],[Tax Parcel ID]], 1)-1)))</f>
        <v>N/A</v>
      </c>
      <c r="S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8" spans="1:21">
      <c r="A8">
        <v>7</v>
      </c>
      <c r="B8" s="2" t="s">
        <v>22</v>
      </c>
      <c r="I8" s="2" t="s">
        <v>40</v>
      </c>
      <c r="J8" t="s">
        <v>12</v>
      </c>
      <c r="K8" t="s">
        <v>16</v>
      </c>
      <c r="L8">
        <v>0.6</v>
      </c>
      <c r="M8">
        <v>0.6</v>
      </c>
      <c r="N8" s="3" t="s">
        <v>508</v>
      </c>
      <c r="P8">
        <f>IF(Table3[[#This Row],[State]]="NJ", 1, 0)</f>
        <v>0</v>
      </c>
      <c r="Q8">
        <f>IF(Table3[[#This Row],[State]]="PA", 1, 0)</f>
        <v>1</v>
      </c>
      <c r="R8" t="str">
        <f>IF(Table3[[#This Row],[NJ]]=0,"N/A",IF(ISBLANK(Table3[[#This Row],[Tax Parcel ID]]), "N/A",LEFT(Table3[[#This Row],[Tax Parcel ID]], SEARCH("-", Table3[[#This Row],[Tax Parcel ID]], 1)-1)))</f>
        <v>N/A</v>
      </c>
      <c r="S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9" spans="1:21">
      <c r="A9">
        <v>8</v>
      </c>
      <c r="B9" s="2" t="s">
        <v>23</v>
      </c>
      <c r="I9" s="2" t="s">
        <v>18</v>
      </c>
      <c r="J9" t="s">
        <v>12</v>
      </c>
      <c r="K9" t="s">
        <v>17</v>
      </c>
      <c r="L9">
        <v>0.11</v>
      </c>
      <c r="M9">
        <v>7.0000000000000007E-2</v>
      </c>
      <c r="N9" s="3" t="s">
        <v>134</v>
      </c>
      <c r="P9">
        <f>IF(Table3[[#This Row],[State]]="NJ", 1, 0)</f>
        <v>0</v>
      </c>
      <c r="Q9">
        <f>IF(Table3[[#This Row],[State]]="PA", 1, 0)</f>
        <v>1</v>
      </c>
      <c r="R9" t="str">
        <f>IF(Table3[[#This Row],[NJ]]=0,"N/A",IF(ISBLANK(Table3[[#This Row],[Tax Parcel ID]]), "N/A",LEFT(Table3[[#This Row],[Tax Parcel ID]], SEARCH("-", Table3[[#This Row],[Tax Parcel ID]], 1)-1)))</f>
        <v>N/A</v>
      </c>
      <c r="S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0" spans="1:21">
      <c r="A10">
        <v>9</v>
      </c>
      <c r="B10" s="2" t="s">
        <v>24</v>
      </c>
      <c r="C10" s="2" t="s">
        <v>25</v>
      </c>
      <c r="I10" s="2" t="s">
        <v>40</v>
      </c>
      <c r="J10" t="s">
        <v>12</v>
      </c>
      <c r="K10" t="s">
        <v>16</v>
      </c>
      <c r="L10">
        <v>0.01</v>
      </c>
      <c r="M10">
        <v>0.12</v>
      </c>
      <c r="N10" s="3" t="s">
        <v>135</v>
      </c>
      <c r="P10">
        <f>IF(Table3[[#This Row],[State]]="NJ", 1, 0)</f>
        <v>0</v>
      </c>
      <c r="Q10">
        <f>IF(Table3[[#This Row],[State]]="PA", 1, 0)</f>
        <v>1</v>
      </c>
      <c r="R10" t="str">
        <f>IF(Table3[[#This Row],[NJ]]=0,"N/A",IF(ISBLANK(Table3[[#This Row],[Tax Parcel ID]]), "N/A",LEFT(Table3[[#This Row],[Tax Parcel ID]], SEARCH("-", Table3[[#This Row],[Tax Parcel ID]], 1)-1)))</f>
        <v>N/A</v>
      </c>
      <c r="S1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1" spans="1:21" ht="45">
      <c r="A11">
        <v>10</v>
      </c>
      <c r="B11" s="2" t="s">
        <v>26</v>
      </c>
      <c r="C11" s="2" t="s">
        <v>140</v>
      </c>
      <c r="D11" s="2" t="s">
        <v>141</v>
      </c>
      <c r="E11" s="2" t="s">
        <v>142</v>
      </c>
      <c r="F11" s="2" t="s">
        <v>143</v>
      </c>
      <c r="I11" s="2" t="s">
        <v>40</v>
      </c>
      <c r="J11" t="s">
        <v>12</v>
      </c>
      <c r="K11" t="s">
        <v>16</v>
      </c>
      <c r="L11">
        <v>0.31</v>
      </c>
      <c r="M11">
        <v>0.66</v>
      </c>
      <c r="N11" s="3" t="s">
        <v>509</v>
      </c>
      <c r="P11">
        <f>IF(Table3[[#This Row],[State]]="NJ", 1, 0)</f>
        <v>0</v>
      </c>
      <c r="Q11">
        <f>IF(Table3[[#This Row],[State]]="PA", 1, 0)</f>
        <v>1</v>
      </c>
      <c r="R11" t="str">
        <f>IF(Table3[[#This Row],[NJ]]=0,"N/A",IF(ISBLANK(Table3[[#This Row],[Tax Parcel ID]]), "N/A",LEFT(Table3[[#This Row],[Tax Parcel ID]], SEARCH("-", Table3[[#This Row],[Tax Parcel ID]], 1)-1)))</f>
        <v>N/A</v>
      </c>
      <c r="S1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2" spans="1:21">
      <c r="A12">
        <v>11</v>
      </c>
      <c r="B12" s="2" t="s">
        <v>27</v>
      </c>
      <c r="C12" s="2" t="s">
        <v>28</v>
      </c>
      <c r="I12" s="2" t="s">
        <v>40</v>
      </c>
      <c r="J12" t="s">
        <v>12</v>
      </c>
      <c r="K12" t="s">
        <v>16</v>
      </c>
      <c r="L12">
        <v>2.5499999999999998</v>
      </c>
      <c r="M12">
        <v>4.0199999999999996</v>
      </c>
      <c r="N12" s="3" t="s">
        <v>510</v>
      </c>
      <c r="P12">
        <f>IF(Table3[[#This Row],[State]]="NJ", 1, 0)</f>
        <v>0</v>
      </c>
      <c r="Q12">
        <f>IF(Table3[[#This Row],[State]]="PA", 1, 0)</f>
        <v>1</v>
      </c>
      <c r="R12" t="str">
        <f>IF(Table3[[#This Row],[NJ]]=0,"N/A",IF(ISBLANK(Table3[[#This Row],[Tax Parcel ID]]), "N/A",LEFT(Table3[[#This Row],[Tax Parcel ID]], SEARCH("-", Table3[[#This Row],[Tax Parcel ID]], 1)-1)))</f>
        <v>N/A</v>
      </c>
      <c r="S1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3" spans="1:21">
      <c r="A13">
        <v>12</v>
      </c>
      <c r="B13" s="2" t="s">
        <v>29</v>
      </c>
      <c r="I13" s="2" t="s">
        <v>144</v>
      </c>
      <c r="J13" t="s">
        <v>12</v>
      </c>
      <c r="K13" t="s">
        <v>17</v>
      </c>
      <c r="L13">
        <v>0.23</v>
      </c>
      <c r="M13">
        <v>1.06</v>
      </c>
      <c r="N13" s="3" t="s">
        <v>145</v>
      </c>
      <c r="P13">
        <f>IF(Table3[[#This Row],[State]]="NJ", 1, 0)</f>
        <v>0</v>
      </c>
      <c r="Q13">
        <f>IF(Table3[[#This Row],[State]]="PA", 1, 0)</f>
        <v>1</v>
      </c>
      <c r="R13" t="str">
        <f>IF(Table3[[#This Row],[NJ]]=0,"N/A",IF(ISBLANK(Table3[[#This Row],[Tax Parcel ID]]), "N/A",LEFT(Table3[[#This Row],[Tax Parcel ID]], SEARCH("-", Table3[[#This Row],[Tax Parcel ID]], 1)-1)))</f>
        <v>N/A</v>
      </c>
      <c r="S1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4" spans="1:21">
      <c r="A14">
        <v>13</v>
      </c>
      <c r="B14" s="2" t="s">
        <v>30</v>
      </c>
      <c r="I14" s="2" t="s">
        <v>45</v>
      </c>
      <c r="J14" t="s">
        <v>15</v>
      </c>
      <c r="K14" s="1" t="s">
        <v>55</v>
      </c>
      <c r="L14">
        <v>0.11</v>
      </c>
      <c r="M14">
        <v>0.15</v>
      </c>
      <c r="N14" s="3" t="s">
        <v>234</v>
      </c>
      <c r="P14">
        <f>IF(Table3[[#This Row],[State]]="NJ", 1, 0)</f>
        <v>1</v>
      </c>
      <c r="Q14">
        <f>IF(Table3[[#This Row],[State]]="PA", 1, 0)</f>
        <v>0</v>
      </c>
      <c r="R14" t="str">
        <f>IF(Table3[[#This Row],[NJ]]=0,"N/A",IF(ISBLANK(Table3[[#This Row],[Tax Parcel ID]]), "N/A",LEFT(Table3[[#This Row],[Tax Parcel ID]], SEARCH("-", Table3[[#This Row],[Tax Parcel ID]], 1)-1)))</f>
        <v>1015</v>
      </c>
      <c r="S1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1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4.03</v>
      </c>
      <c r="U1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http://njparcels.com/property/1015/21/4.03</v>
      </c>
    </row>
    <row r="15" spans="1:21">
      <c r="A15">
        <v>14</v>
      </c>
      <c r="B15" s="2" t="s">
        <v>31</v>
      </c>
      <c r="I15" s="2" t="s">
        <v>32</v>
      </c>
      <c r="J15" t="s">
        <v>12</v>
      </c>
      <c r="K15" t="s">
        <v>16</v>
      </c>
      <c r="L15">
        <v>0.32</v>
      </c>
      <c r="M15">
        <v>0.57999999999999996</v>
      </c>
      <c r="N15" s="3" t="s">
        <v>149</v>
      </c>
      <c r="P15">
        <f>IF(Table3[[#This Row],[State]]="NJ", 1, 0)</f>
        <v>0</v>
      </c>
      <c r="Q15">
        <f>IF(Table3[[#This Row],[State]]="PA", 1, 0)</f>
        <v>1</v>
      </c>
      <c r="R15" t="str">
        <f>IF(Table3[[#This Row],[NJ]]=0,"N/A",IF(ISBLANK(Table3[[#This Row],[Tax Parcel ID]]), "N/A",LEFT(Table3[[#This Row],[Tax Parcel ID]], SEARCH("-", Table3[[#This Row],[Tax Parcel ID]], 1)-1)))</f>
        <v>N/A</v>
      </c>
      <c r="S1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6" spans="1:21">
      <c r="A16">
        <v>15</v>
      </c>
      <c r="B16" s="2" t="s">
        <v>33</v>
      </c>
      <c r="C16" s="2" t="s">
        <v>34</v>
      </c>
      <c r="I16" s="2" t="s">
        <v>40</v>
      </c>
      <c r="J16" t="s">
        <v>12</v>
      </c>
      <c r="K16" t="s">
        <v>16</v>
      </c>
      <c r="L16">
        <v>0.36</v>
      </c>
      <c r="M16">
        <v>0</v>
      </c>
      <c r="N16" s="3" t="s">
        <v>139</v>
      </c>
      <c r="P16">
        <f>IF(Table3[[#This Row],[State]]="NJ", 1, 0)</f>
        <v>0</v>
      </c>
      <c r="Q16">
        <f>IF(Table3[[#This Row],[State]]="PA", 1, 0)</f>
        <v>1</v>
      </c>
      <c r="R16" t="str">
        <f>IF(Table3[[#This Row],[NJ]]=0,"N/A",IF(ISBLANK(Table3[[#This Row],[Tax Parcel ID]]), "N/A",LEFT(Table3[[#This Row],[Tax Parcel ID]], SEARCH("-", Table3[[#This Row],[Tax Parcel ID]], 1)-1)))</f>
        <v>N/A</v>
      </c>
      <c r="S1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7" spans="1:21" ht="30">
      <c r="A17">
        <v>16</v>
      </c>
      <c r="B17" s="2" t="s">
        <v>35</v>
      </c>
      <c r="C17" s="2" t="s">
        <v>36</v>
      </c>
      <c r="I17" s="2" t="s">
        <v>37</v>
      </c>
      <c r="J17" t="s">
        <v>15</v>
      </c>
      <c r="K17" s="1" t="s">
        <v>55</v>
      </c>
      <c r="L17">
        <v>0.26</v>
      </c>
      <c r="M17">
        <v>0.11</v>
      </c>
      <c r="N17" s="3" t="s">
        <v>235</v>
      </c>
      <c r="P17">
        <f>IF(Table3[[#This Row],[State]]="NJ", 1, 0)</f>
        <v>1</v>
      </c>
      <c r="Q17">
        <f>IF(Table3[[#This Row],[State]]="PA", 1, 0)</f>
        <v>0</v>
      </c>
      <c r="R17" t="str">
        <f>IF(Table3[[#This Row],[NJ]]=0,"N/A",IF(ISBLANK(Table3[[#This Row],[Tax Parcel ID]]), "N/A",LEFT(Table3[[#This Row],[Tax Parcel ID]], SEARCH("-", Table3[[#This Row],[Tax Parcel ID]], 1)-1)))</f>
        <v>1016</v>
      </c>
      <c r="S1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23</v>
      </c>
      <c r="T1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10</v>
      </c>
      <c r="U1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http://njparcels.com/property/1016/23/10</v>
      </c>
    </row>
    <row r="18" spans="1:21" ht="30">
      <c r="A18">
        <v>17</v>
      </c>
      <c r="B18" s="2" t="s">
        <v>38</v>
      </c>
      <c r="C18" s="2" t="s">
        <v>39</v>
      </c>
      <c r="D18" s="2" t="s">
        <v>40</v>
      </c>
      <c r="I18" s="2" t="s">
        <v>18</v>
      </c>
      <c r="J18" t="s">
        <v>12</v>
      </c>
      <c r="K18" t="s">
        <v>17</v>
      </c>
      <c r="L18">
        <v>0</v>
      </c>
      <c r="M18">
        <v>0</v>
      </c>
      <c r="N18" s="3"/>
      <c r="O18" s="2" t="s">
        <v>165</v>
      </c>
      <c r="P18">
        <f>IF(Table3[[#This Row],[State]]="NJ", 1, 0)</f>
        <v>0</v>
      </c>
      <c r="Q18">
        <f>IF(Table3[[#This Row],[State]]="PA", 1, 0)</f>
        <v>1</v>
      </c>
      <c r="R18" t="str">
        <f>IF(Table3[[#This Row],[NJ]]=0,"N/A",IF(ISBLANK(Table3[[#This Row],[Tax Parcel ID]]), "N/A",LEFT(Table3[[#This Row],[Tax Parcel ID]], SEARCH("-", Table3[[#This Row],[Tax Parcel ID]], 1)-1)))</f>
        <v>N/A</v>
      </c>
      <c r="S1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9" spans="1:21" ht="30">
      <c r="A19">
        <v>18</v>
      </c>
      <c r="B19" s="2" t="s">
        <v>41</v>
      </c>
      <c r="I19" s="2" t="s">
        <v>40</v>
      </c>
      <c r="J19" t="s">
        <v>12</v>
      </c>
      <c r="K19" t="s">
        <v>16</v>
      </c>
      <c r="L19">
        <v>0</v>
      </c>
      <c r="M19">
        <v>0</v>
      </c>
      <c r="N19" s="3"/>
      <c r="O19" s="2" t="s">
        <v>165</v>
      </c>
      <c r="P19">
        <f>IF(Table3[[#This Row],[State]]="NJ", 1, 0)</f>
        <v>0</v>
      </c>
      <c r="Q19">
        <f>IF(Table3[[#This Row],[State]]="PA", 1, 0)</f>
        <v>1</v>
      </c>
      <c r="R19" t="str">
        <f>IF(Table3[[#This Row],[NJ]]=0,"N/A",IF(ISBLANK(Table3[[#This Row],[Tax Parcel ID]]), "N/A",LEFT(Table3[[#This Row],[Tax Parcel ID]], SEARCH("-", Table3[[#This Row],[Tax Parcel ID]], 1)-1)))</f>
        <v>N/A</v>
      </c>
      <c r="S1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20" spans="1:21">
      <c r="A20">
        <v>19</v>
      </c>
      <c r="B20" s="2" t="s">
        <v>42</v>
      </c>
      <c r="I20" s="2" t="s">
        <v>8</v>
      </c>
      <c r="J20" t="s">
        <v>15</v>
      </c>
      <c r="K20" t="s">
        <v>19</v>
      </c>
      <c r="L20">
        <v>0.12</v>
      </c>
      <c r="M20">
        <v>0.14000000000000001</v>
      </c>
      <c r="N20" s="3" t="s">
        <v>238</v>
      </c>
      <c r="P20">
        <f>IF(Table3[[#This Row],[State]]="NJ", 1, 0)</f>
        <v>1</v>
      </c>
      <c r="Q20">
        <f>IF(Table3[[#This Row],[State]]="PA", 1, 0)</f>
        <v>0</v>
      </c>
      <c r="R20" t="str">
        <f>IF(Table3[[#This Row],[NJ]]=0,"N/A",IF(ISBLANK(Table3[[#This Row],[Tax Parcel ID]]), "N/A",LEFT(Table3[[#This Row],[Tax Parcel ID]], SEARCH("-", Table3[[#This Row],[Tax Parcel ID]], 1)-1)))</f>
        <v>1106</v>
      </c>
      <c r="S2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92</v>
      </c>
      <c r="T2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8</v>
      </c>
      <c r="U2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http://njparcels.com/property/1106/92/8</v>
      </c>
    </row>
    <row r="21" spans="1:21">
      <c r="A21">
        <v>20</v>
      </c>
      <c r="B21" s="2" t="s">
        <v>43</v>
      </c>
      <c r="C21" s="2" t="s">
        <v>44</v>
      </c>
      <c r="I21" s="2" t="s">
        <v>45</v>
      </c>
      <c r="J21" t="s">
        <v>15</v>
      </c>
      <c r="K21" s="1" t="s">
        <v>55</v>
      </c>
      <c r="L21">
        <v>0</v>
      </c>
      <c r="M21">
        <v>0.03</v>
      </c>
      <c r="N21" s="3" t="s">
        <v>239</v>
      </c>
      <c r="P21">
        <f>IF(Table3[[#This Row],[State]]="NJ", 1, 0)</f>
        <v>1</v>
      </c>
      <c r="Q21">
        <f>IF(Table3[[#This Row],[State]]="PA", 1, 0)</f>
        <v>0</v>
      </c>
      <c r="R21" t="str">
        <f>IF(Table3[[#This Row],[NJ]]=0,"N/A",IF(ISBLANK(Table3[[#This Row],[Tax Parcel ID]]), "N/A",LEFT(Table3[[#This Row],[Tax Parcel ID]], SEARCH("-", Table3[[#This Row],[Tax Parcel ID]], 1)-1)))</f>
        <v>1015</v>
      </c>
      <c r="S2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2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26.01</v>
      </c>
      <c r="U2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http://njparcels.com/property/1015/21/26.01</v>
      </c>
    </row>
    <row r="22" spans="1:21" ht="30">
      <c r="A22">
        <v>21</v>
      </c>
      <c r="B22" s="2" t="s">
        <v>46</v>
      </c>
      <c r="I22" s="2" t="s">
        <v>45</v>
      </c>
      <c r="J22" t="s">
        <v>15</v>
      </c>
      <c r="K22" s="1" t="s">
        <v>55</v>
      </c>
      <c r="L22">
        <v>0.72</v>
      </c>
      <c r="M22">
        <v>0.94</v>
      </c>
      <c r="N22" s="3" t="s">
        <v>237</v>
      </c>
      <c r="P22">
        <f>IF(Table3[[#This Row],[State]]="NJ", 1, 0)</f>
        <v>1</v>
      </c>
      <c r="Q22">
        <f>IF(Table3[[#This Row],[State]]="PA", 1, 0)</f>
        <v>0</v>
      </c>
      <c r="R22" t="str">
        <f>IF(Table3[[#This Row],[NJ]]=0,"N/A",IF(ISBLANK(Table3[[#This Row],[Tax Parcel ID]]), "N/A",LEFT(Table3[[#This Row],[Tax Parcel ID]], SEARCH("-", Table3[[#This Row],[Tax Parcel ID]], 1)-1)))</f>
        <v>1015</v>
      </c>
      <c r="S2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17</v>
      </c>
      <c r="T2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24</v>
      </c>
      <c r="U2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http://njparcels.com/property/1015/17/24</v>
      </c>
    </row>
    <row r="23" spans="1:21">
      <c r="A23">
        <v>22</v>
      </c>
      <c r="B23" s="2" t="s">
        <v>47</v>
      </c>
      <c r="C23" s="2" t="s">
        <v>48</v>
      </c>
      <c r="D23" s="2" t="s">
        <v>49</v>
      </c>
      <c r="I23" s="2" t="s">
        <v>45</v>
      </c>
      <c r="J23" t="s">
        <v>15</v>
      </c>
      <c r="K23" s="1" t="s">
        <v>55</v>
      </c>
      <c r="L23">
        <v>1.1100000000000001</v>
      </c>
      <c r="M23">
        <v>1.85</v>
      </c>
      <c r="N23" s="3" t="s">
        <v>236</v>
      </c>
      <c r="P23">
        <f>IF(Table3[[#This Row],[State]]="NJ", 1, 0)</f>
        <v>1</v>
      </c>
      <c r="Q23">
        <f>IF(Table3[[#This Row],[State]]="PA", 1, 0)</f>
        <v>0</v>
      </c>
      <c r="R23" t="str">
        <f>IF(Table3[[#This Row],[NJ]]=0,"N/A",IF(ISBLANK(Table3[[#This Row],[Tax Parcel ID]]), "N/A",LEFT(Table3[[#This Row],[Tax Parcel ID]], SEARCH("-", Table3[[#This Row],[Tax Parcel ID]], 1)-1)))</f>
        <v>1015</v>
      </c>
      <c r="S2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25</v>
      </c>
      <c r="T2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30</v>
      </c>
      <c r="U2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http://njparcels.com/property/1015/25/30</v>
      </c>
    </row>
    <row r="24" spans="1:21" ht="30">
      <c r="A24">
        <v>23</v>
      </c>
      <c r="B24" s="2" t="s">
        <v>50</v>
      </c>
      <c r="I24" s="2" t="s">
        <v>166</v>
      </c>
      <c r="J24" t="s">
        <v>12</v>
      </c>
      <c r="K24" t="s">
        <v>167</v>
      </c>
      <c r="L24">
        <v>0</v>
      </c>
      <c r="M24">
        <v>0</v>
      </c>
      <c r="N24" s="3"/>
      <c r="O24" s="2" t="s">
        <v>165</v>
      </c>
      <c r="P24">
        <f>IF(Table3[[#This Row],[State]]="NJ", 1, 0)</f>
        <v>0</v>
      </c>
      <c r="Q24">
        <f>IF(Table3[[#This Row],[State]]="PA", 1, 0)</f>
        <v>1</v>
      </c>
      <c r="R24" t="str">
        <f>IF(Table3[[#This Row],[NJ]]=0,"N/A",IF(ISBLANK(Table3[[#This Row],[Tax Parcel ID]]), "N/A",LEFT(Table3[[#This Row],[Tax Parcel ID]], SEARCH("-", Table3[[#This Row],[Tax Parcel ID]], 1)-1)))</f>
        <v>N/A</v>
      </c>
      <c r="S2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2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2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25" spans="1:21">
      <c r="A25">
        <v>24</v>
      </c>
      <c r="B25" s="2" t="s">
        <v>51</v>
      </c>
      <c r="I25" s="2" t="s">
        <v>18</v>
      </c>
      <c r="J25" t="s">
        <v>12</v>
      </c>
      <c r="K25" t="s">
        <v>17</v>
      </c>
      <c r="L25">
        <v>0.44</v>
      </c>
      <c r="M25">
        <v>0</v>
      </c>
      <c r="N25" s="3" t="s">
        <v>133</v>
      </c>
      <c r="P25">
        <f>IF(Table3[[#This Row],[State]]="NJ", 1, 0)</f>
        <v>0</v>
      </c>
      <c r="Q25">
        <f>IF(Table3[[#This Row],[State]]="PA", 1, 0)</f>
        <v>1</v>
      </c>
      <c r="R25" t="str">
        <f>IF(Table3[[#This Row],[NJ]]=0,"N/A",IF(ISBLANK(Table3[[#This Row],[Tax Parcel ID]]), "N/A",LEFT(Table3[[#This Row],[Tax Parcel ID]], SEARCH("-", Table3[[#This Row],[Tax Parcel ID]], 1)-1)))</f>
        <v>N/A</v>
      </c>
      <c r="S2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2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2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26" spans="1:21" ht="30">
      <c r="A26">
        <v>25</v>
      </c>
      <c r="B26" s="2" t="s">
        <v>52</v>
      </c>
      <c r="C26" s="2" t="s">
        <v>53</v>
      </c>
      <c r="D26" s="2" t="s">
        <v>54</v>
      </c>
      <c r="E26" s="2" t="s">
        <v>240</v>
      </c>
      <c r="I26" s="2" t="s">
        <v>37</v>
      </c>
      <c r="J26" t="s">
        <v>15</v>
      </c>
      <c r="K26" t="s">
        <v>55</v>
      </c>
      <c r="L26">
        <v>0.56999999999999995</v>
      </c>
      <c r="M26">
        <v>1.06</v>
      </c>
      <c r="N26" s="3" t="s">
        <v>241</v>
      </c>
      <c r="O26" s="2" t="s">
        <v>57</v>
      </c>
      <c r="P26">
        <f>IF(Table3[[#This Row],[State]]="NJ", 1, 0)</f>
        <v>1</v>
      </c>
      <c r="Q26">
        <f>IF(Table3[[#This Row],[State]]="PA", 1, 0)</f>
        <v>0</v>
      </c>
      <c r="R26" t="str">
        <f>IF(Table3[[#This Row],[NJ]]=0,"N/A",IF(ISBLANK(Table3[[#This Row],[Tax Parcel ID]]), "N/A",LEFT(Table3[[#This Row],[Tax Parcel ID]], SEARCH("-", Table3[[#This Row],[Tax Parcel ID]], 1)-1)))</f>
        <v>1016</v>
      </c>
      <c r="S2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24</v>
      </c>
      <c r="T2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14.01</v>
      </c>
      <c r="U2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http://njparcels.com/property/1016/24/14.01</v>
      </c>
    </row>
    <row r="27" spans="1:21">
      <c r="A27">
        <v>26</v>
      </c>
      <c r="B27" s="2" t="s">
        <v>58</v>
      </c>
      <c r="C27" s="2" t="s">
        <v>59</v>
      </c>
      <c r="D27" s="2" t="s">
        <v>60</v>
      </c>
      <c r="I27" s="2" t="s">
        <v>8</v>
      </c>
      <c r="J27" t="s">
        <v>15</v>
      </c>
      <c r="K27" t="s">
        <v>19</v>
      </c>
      <c r="L27">
        <v>0.14000000000000001</v>
      </c>
      <c r="M27">
        <v>0.66</v>
      </c>
      <c r="N27" s="3" t="s">
        <v>242</v>
      </c>
      <c r="P27">
        <f>IF(Table3[[#This Row],[State]]="NJ", 1, 0)</f>
        <v>1</v>
      </c>
      <c r="Q27">
        <f>IF(Table3[[#This Row],[State]]="PA", 1, 0)</f>
        <v>0</v>
      </c>
      <c r="R27" t="str">
        <f>IF(Table3[[#This Row],[NJ]]=0,"N/A",IF(ISBLANK(Table3[[#This Row],[Tax Parcel ID]]), "N/A",LEFT(Table3[[#This Row],[Tax Parcel ID]], SEARCH("-", Table3[[#This Row],[Tax Parcel ID]], 1)-1)))</f>
        <v>1106</v>
      </c>
      <c r="S2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78</v>
      </c>
      <c r="T2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</v>
      </c>
      <c r="U2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http://njparcels.com/property/1106/78/2</v>
      </c>
    </row>
    <row r="28" spans="1:21" ht="45">
      <c r="A28">
        <v>27</v>
      </c>
      <c r="B28" s="2" t="s">
        <v>61</v>
      </c>
      <c r="C28" s="2" t="s">
        <v>243</v>
      </c>
      <c r="D28" s="2" t="s">
        <v>244</v>
      </c>
      <c r="E28" s="2" t="s">
        <v>245</v>
      </c>
      <c r="F28" s="2" t="s">
        <v>198</v>
      </c>
      <c r="G28" s="2" t="s">
        <v>54</v>
      </c>
      <c r="I28" s="2" t="s">
        <v>63</v>
      </c>
      <c r="J28" t="s">
        <v>15</v>
      </c>
      <c r="K28" t="s">
        <v>55</v>
      </c>
      <c r="L28">
        <v>2.11</v>
      </c>
      <c r="M28">
        <v>2.38</v>
      </c>
      <c r="N28" s="3" t="s">
        <v>246</v>
      </c>
      <c r="O28" s="2" t="s">
        <v>64</v>
      </c>
      <c r="P28">
        <f>IF(Table3[[#This Row],[State]]="NJ", 1, 0)</f>
        <v>1</v>
      </c>
      <c r="Q28">
        <f>IF(Table3[[#This Row],[State]]="PA", 1, 0)</f>
        <v>0</v>
      </c>
      <c r="R28" t="str">
        <f>IF(Table3[[#This Row],[NJ]]=0,"N/A",IF(ISBLANK(Table3[[#This Row],[Tax Parcel ID]]), "N/A",LEFT(Table3[[#This Row],[Tax Parcel ID]], SEARCH("-", Table3[[#This Row],[Tax Parcel ID]], 1)-1)))</f>
        <v>1026</v>
      </c>
      <c r="S2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8</v>
      </c>
      <c r="T2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</v>
      </c>
      <c r="U2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http://njparcels.com/property/1026/8/14</v>
      </c>
    </row>
    <row r="29" spans="1:21">
      <c r="A29">
        <v>28</v>
      </c>
      <c r="B29" s="2" t="s">
        <v>65</v>
      </c>
      <c r="I29" s="2" t="s">
        <v>45</v>
      </c>
      <c r="J29" t="s">
        <v>15</v>
      </c>
      <c r="K29" t="s">
        <v>55</v>
      </c>
      <c r="L29">
        <v>0.01</v>
      </c>
      <c r="M29">
        <v>0.05</v>
      </c>
      <c r="N29" s="3" t="s">
        <v>68</v>
      </c>
      <c r="P29">
        <f>IF(Table3[[#This Row],[State]]="NJ", 1, 0)</f>
        <v>1</v>
      </c>
      <c r="Q29">
        <f>IF(Table3[[#This Row],[State]]="PA", 1, 0)</f>
        <v>0</v>
      </c>
      <c r="R29" t="str">
        <f>IF(Table3[[#This Row],[NJ]]=0,"N/A",IF(ISBLANK(Table3[[#This Row],[Tax Parcel ID]]), "N/A",LEFT(Table3[[#This Row],[Tax Parcel ID]], SEARCH("-", Table3[[#This Row],[Tax Parcel ID]], 1)-1)))</f>
        <v>1015</v>
      </c>
      <c r="S2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13</v>
      </c>
      <c r="T2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78</v>
      </c>
      <c r="U2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http://njparcels.com/property/1015/13/78</v>
      </c>
    </row>
    <row r="30" spans="1:21">
      <c r="A30">
        <v>29</v>
      </c>
      <c r="B30" s="2" t="s">
        <v>66</v>
      </c>
      <c r="C30" s="2" t="s">
        <v>206</v>
      </c>
      <c r="I30" s="2" t="s">
        <v>67</v>
      </c>
      <c r="J30" t="s">
        <v>15</v>
      </c>
      <c r="K30" t="s">
        <v>19</v>
      </c>
      <c r="L30">
        <v>1.8</v>
      </c>
      <c r="M30">
        <v>3.93</v>
      </c>
      <c r="N30" s="3" t="s">
        <v>252</v>
      </c>
      <c r="P30">
        <f>IF(Table3[[#This Row],[State]]="NJ", 1, 0)</f>
        <v>1</v>
      </c>
      <c r="Q30">
        <f>IF(Table3[[#This Row],[State]]="PA", 1, 0)</f>
        <v>0</v>
      </c>
      <c r="R30" t="str">
        <f>IF(Table3[[#This Row],[NJ]]=0,"N/A",IF(ISBLANK(Table3[[#This Row],[Tax Parcel ID]]), "N/A",LEFT(Table3[[#This Row],[Tax Parcel ID]], SEARCH("-", Table3[[#This Row],[Tax Parcel ID]], 1)-1)))</f>
        <v>1106</v>
      </c>
      <c r="S3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3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2.02 </v>
      </c>
      <c r="U3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http://njparcels.com/property/1106/62/2.02 </v>
      </c>
    </row>
    <row r="31" spans="1:21">
      <c r="A31">
        <v>30</v>
      </c>
      <c r="B31" s="2" t="s">
        <v>66</v>
      </c>
      <c r="C31" s="2" t="s">
        <v>206</v>
      </c>
      <c r="I31" s="2" t="s">
        <v>8</v>
      </c>
      <c r="J31" t="s">
        <v>15</v>
      </c>
      <c r="K31" t="s">
        <v>19</v>
      </c>
      <c r="L31">
        <v>1.62</v>
      </c>
      <c r="M31">
        <v>2.56</v>
      </c>
      <c r="N31" s="3" t="s">
        <v>69</v>
      </c>
      <c r="P31">
        <f>IF(Table3[[#This Row],[State]]="NJ", 1, 0)</f>
        <v>1</v>
      </c>
      <c r="Q31">
        <f>IF(Table3[[#This Row],[State]]="PA", 1, 0)</f>
        <v>0</v>
      </c>
      <c r="R31" t="str">
        <f>IF(Table3[[#This Row],[NJ]]=0,"N/A",IF(ISBLANK(Table3[[#This Row],[Tax Parcel ID]]), "N/A",LEFT(Table3[[#This Row],[Tax Parcel ID]], SEARCH("-", Table3[[#This Row],[Tax Parcel ID]], 1)-1)))</f>
        <v>1106</v>
      </c>
      <c r="S3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3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</v>
      </c>
      <c r="U3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http://njparcels.com/property/1106/62/3</v>
      </c>
    </row>
    <row r="32" spans="1:21" ht="30">
      <c r="A32">
        <v>31</v>
      </c>
      <c r="B32" s="2" t="s">
        <v>70</v>
      </c>
      <c r="C32" s="2" t="s">
        <v>71</v>
      </c>
      <c r="D32" s="2" t="s">
        <v>72</v>
      </c>
      <c r="E32" s="2" t="s">
        <v>73</v>
      </c>
      <c r="F32" s="2" t="s">
        <v>53</v>
      </c>
      <c r="I32" s="2" t="s">
        <v>45</v>
      </c>
      <c r="J32" t="s">
        <v>15</v>
      </c>
      <c r="K32" t="s">
        <v>55</v>
      </c>
      <c r="L32">
        <v>1.53</v>
      </c>
      <c r="M32">
        <v>2.4</v>
      </c>
      <c r="N32" s="8" t="s">
        <v>74</v>
      </c>
      <c r="P32">
        <f>IF(Table3[[#This Row],[State]]="NJ", 1, 0)</f>
        <v>1</v>
      </c>
      <c r="Q32">
        <f>IF(Table3[[#This Row],[State]]="PA", 1, 0)</f>
        <v>0</v>
      </c>
      <c r="R32" t="str">
        <f>IF(Table3[[#This Row],[NJ]]=0,"N/A",IF(ISBLANK(Table3[[#This Row],[Tax Parcel ID]]), "N/A",LEFT(Table3[[#This Row],[Tax Parcel ID]], SEARCH("-", Table3[[#This Row],[Tax Parcel ID]], 1)-1)))</f>
        <v>1015</v>
      </c>
      <c r="S3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22</v>
      </c>
      <c r="T3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47</v>
      </c>
      <c r="U3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http://njparcels.com/property/1015/22/47</v>
      </c>
    </row>
    <row r="33" spans="1:21" ht="30">
      <c r="A33">
        <v>33</v>
      </c>
      <c r="B33" s="2" t="s">
        <v>75</v>
      </c>
      <c r="C33" s="2" t="s">
        <v>76</v>
      </c>
      <c r="D33" s="2" t="s">
        <v>73</v>
      </c>
      <c r="I33" s="2" t="s">
        <v>8</v>
      </c>
      <c r="J33" t="s">
        <v>15</v>
      </c>
      <c r="K33" t="s">
        <v>19</v>
      </c>
      <c r="L33">
        <v>1.74</v>
      </c>
      <c r="M33">
        <v>2.2400000000000002</v>
      </c>
      <c r="N33" s="8" t="s">
        <v>308</v>
      </c>
      <c r="P33">
        <f>IF(Table3[[#This Row],[State]]="NJ", 1, 0)</f>
        <v>1</v>
      </c>
      <c r="Q33">
        <f>IF(Table3[[#This Row],[State]]="PA", 1, 0)</f>
        <v>0</v>
      </c>
      <c r="R33" t="str">
        <f>IF(Table3[[#This Row],[NJ]]=0,"N/A",IF(ISBLANK(Table3[[#This Row],[Tax Parcel ID]]), "N/A",LEFT(Table3[[#This Row],[Tax Parcel ID]], SEARCH("-", Table3[[#This Row],[Tax Parcel ID]], 1)-1)))</f>
        <v>1106</v>
      </c>
      <c r="S3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92</v>
      </c>
      <c r="T3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2.011</v>
      </c>
      <c r="U3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http://njparcels.com/property/1106/92/2.011</v>
      </c>
    </row>
    <row r="34" spans="1:21">
      <c r="A34">
        <v>34</v>
      </c>
      <c r="B34" s="2" t="s">
        <v>307</v>
      </c>
      <c r="C34" s="2" t="s">
        <v>73</v>
      </c>
      <c r="I34" s="2" t="s">
        <v>37</v>
      </c>
      <c r="J34" t="s">
        <v>15</v>
      </c>
      <c r="K34" t="s">
        <v>55</v>
      </c>
      <c r="L34">
        <v>0</v>
      </c>
      <c r="M34">
        <v>0.01</v>
      </c>
      <c r="N34" s="8" t="s">
        <v>309</v>
      </c>
      <c r="P34">
        <f>IF(Table3[[#This Row],[State]]="NJ", 1, 0)</f>
        <v>1</v>
      </c>
      <c r="Q34">
        <f>IF(Table3[[#This Row],[State]]="PA", 1, 0)</f>
        <v>0</v>
      </c>
      <c r="R34" t="str">
        <f>IF(Table3[[#This Row],[NJ]]=0,"N/A",IF(ISBLANK(Table3[[#This Row],[Tax Parcel ID]]), "N/A",LEFT(Table3[[#This Row],[Tax Parcel ID]], SEARCH("-", Table3[[#This Row],[Tax Parcel ID]], 1)-1)))</f>
        <v>1016</v>
      </c>
      <c r="S3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12</v>
      </c>
      <c r="T3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2.02</v>
      </c>
      <c r="U3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http://njparcels.com/property/1016/12/2.02</v>
      </c>
    </row>
    <row r="35" spans="1:21">
      <c r="A35">
        <v>35</v>
      </c>
      <c r="B35" s="2" t="s">
        <v>77</v>
      </c>
      <c r="C35" s="2" t="s">
        <v>78</v>
      </c>
      <c r="I35" s="2" t="s">
        <v>80</v>
      </c>
      <c r="J35" t="s">
        <v>12</v>
      </c>
      <c r="K35" t="s">
        <v>98</v>
      </c>
      <c r="L35">
        <v>0.8</v>
      </c>
      <c r="M35">
        <v>0.98</v>
      </c>
      <c r="N35" s="4" t="s">
        <v>79</v>
      </c>
      <c r="P35">
        <f>IF(Table3[[#This Row],[State]]="NJ", 1, 0)</f>
        <v>0</v>
      </c>
      <c r="Q35">
        <f>IF(Table3[[#This Row],[State]]="PA", 1, 0)</f>
        <v>1</v>
      </c>
      <c r="R35" t="str">
        <f>IF(Table3[[#This Row],[NJ]]=0,"N/A",IF(ISBLANK(Table3[[#This Row],[Tax Parcel ID]]), "N/A",LEFT(Table3[[#This Row],[Tax Parcel ID]], SEARCH("-", Table3[[#This Row],[Tax Parcel ID]], 1)-1)))</f>
        <v>N/A</v>
      </c>
      <c r="S3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3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3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36" spans="1:21" ht="45">
      <c r="A36">
        <v>36</v>
      </c>
      <c r="B36" s="2" t="s">
        <v>81</v>
      </c>
      <c r="C36" s="2" t="s">
        <v>82</v>
      </c>
      <c r="D36" s="2" t="s">
        <v>83</v>
      </c>
      <c r="E36" s="2" t="s">
        <v>84</v>
      </c>
      <c r="I36" s="2" t="s">
        <v>80</v>
      </c>
      <c r="J36" t="s">
        <v>12</v>
      </c>
      <c r="K36" t="s">
        <v>98</v>
      </c>
      <c r="L36">
        <v>0</v>
      </c>
      <c r="M36">
        <v>0.44</v>
      </c>
      <c r="N36" s="4" t="s">
        <v>85</v>
      </c>
      <c r="P36">
        <f>IF(Table3[[#This Row],[State]]="NJ", 1, 0)</f>
        <v>0</v>
      </c>
      <c r="Q36">
        <f>IF(Table3[[#This Row],[State]]="PA", 1, 0)</f>
        <v>1</v>
      </c>
      <c r="R36" t="str">
        <f>IF(Table3[[#This Row],[NJ]]=0,"N/A",IF(ISBLANK(Table3[[#This Row],[Tax Parcel ID]]), "N/A",LEFT(Table3[[#This Row],[Tax Parcel ID]], SEARCH("-", Table3[[#This Row],[Tax Parcel ID]], 1)-1)))</f>
        <v>N/A</v>
      </c>
      <c r="S3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3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3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37" spans="1:21" ht="30">
      <c r="A37">
        <v>37</v>
      </c>
      <c r="B37" s="2" t="s">
        <v>86</v>
      </c>
      <c r="I37" s="2" t="s">
        <v>87</v>
      </c>
      <c r="J37" t="s">
        <v>12</v>
      </c>
      <c r="K37" t="s">
        <v>98</v>
      </c>
      <c r="L37">
        <v>0.69</v>
      </c>
      <c r="M37">
        <v>1.06</v>
      </c>
      <c r="N37" s="4" t="s">
        <v>88</v>
      </c>
      <c r="P37">
        <f>IF(Table3[[#This Row],[State]]="NJ", 1, 0)</f>
        <v>0</v>
      </c>
      <c r="Q37">
        <f>IF(Table3[[#This Row],[State]]="PA", 1, 0)</f>
        <v>1</v>
      </c>
      <c r="R37" t="str">
        <f>IF(Table3[[#This Row],[NJ]]=0,"N/A",IF(ISBLANK(Table3[[#This Row],[Tax Parcel ID]]), "N/A",LEFT(Table3[[#This Row],[Tax Parcel ID]], SEARCH("-", Table3[[#This Row],[Tax Parcel ID]], 1)-1)))</f>
        <v>N/A</v>
      </c>
      <c r="S3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3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3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38" spans="1:21" ht="45">
      <c r="A38">
        <v>38</v>
      </c>
      <c r="B38" s="2" t="s">
        <v>89</v>
      </c>
      <c r="C38" s="2" t="s">
        <v>84</v>
      </c>
      <c r="I38" s="2" t="s">
        <v>80</v>
      </c>
      <c r="J38" t="s">
        <v>12</v>
      </c>
      <c r="K38" t="s">
        <v>98</v>
      </c>
      <c r="L38">
        <v>0.38</v>
      </c>
      <c r="M38">
        <v>1.1000000000000001</v>
      </c>
      <c r="N38" s="4" t="s">
        <v>90</v>
      </c>
      <c r="P38">
        <f>IF(Table3[[#This Row],[State]]="NJ", 1, 0)</f>
        <v>0</v>
      </c>
      <c r="Q38">
        <f>IF(Table3[[#This Row],[State]]="PA", 1, 0)</f>
        <v>1</v>
      </c>
      <c r="R38" t="str">
        <f>IF(Table3[[#This Row],[NJ]]=0,"N/A",IF(ISBLANK(Table3[[#This Row],[Tax Parcel ID]]), "N/A",LEFT(Table3[[#This Row],[Tax Parcel ID]], SEARCH("-", Table3[[#This Row],[Tax Parcel ID]], 1)-1)))</f>
        <v>N/A</v>
      </c>
      <c r="S3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3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3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39" spans="1:21" ht="30">
      <c r="A39">
        <v>39</v>
      </c>
      <c r="B39" s="2" t="s">
        <v>91</v>
      </c>
      <c r="I39" s="2" t="s">
        <v>92</v>
      </c>
      <c r="J39" t="s">
        <v>12</v>
      </c>
      <c r="K39" t="s">
        <v>98</v>
      </c>
      <c r="L39">
        <v>0.59</v>
      </c>
      <c r="M39">
        <v>1.06</v>
      </c>
      <c r="N39" s="4" t="s">
        <v>93</v>
      </c>
      <c r="P39">
        <f>IF(Table3[[#This Row],[State]]="NJ", 1, 0)</f>
        <v>0</v>
      </c>
      <c r="Q39">
        <f>IF(Table3[[#This Row],[State]]="PA", 1, 0)</f>
        <v>1</v>
      </c>
      <c r="R39" t="str">
        <f>IF(Table3[[#This Row],[NJ]]=0,"N/A",IF(ISBLANK(Table3[[#This Row],[Tax Parcel ID]]), "N/A",LEFT(Table3[[#This Row],[Tax Parcel ID]], SEARCH("-", Table3[[#This Row],[Tax Parcel ID]], 1)-1)))</f>
        <v>N/A</v>
      </c>
      <c r="S3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3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3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0" spans="1:21" ht="30">
      <c r="A40">
        <v>40</v>
      </c>
      <c r="B40" s="2" t="s">
        <v>94</v>
      </c>
      <c r="C40" s="2" t="s">
        <v>95</v>
      </c>
      <c r="I40" s="2" t="s">
        <v>96</v>
      </c>
      <c r="J40" t="s">
        <v>12</v>
      </c>
      <c r="K40" t="s">
        <v>98</v>
      </c>
      <c r="L40">
        <v>0.98</v>
      </c>
      <c r="M40">
        <v>1.45</v>
      </c>
      <c r="N40" s="4" t="s">
        <v>97</v>
      </c>
      <c r="P40">
        <f>IF(Table3[[#This Row],[State]]="NJ", 1, 0)</f>
        <v>0</v>
      </c>
      <c r="Q40">
        <f>IF(Table3[[#This Row],[State]]="PA", 1, 0)</f>
        <v>1</v>
      </c>
      <c r="R40" t="str">
        <f>IF(Table3[[#This Row],[NJ]]=0,"N/A",IF(ISBLANK(Table3[[#This Row],[Tax Parcel ID]]), "N/A",LEFT(Table3[[#This Row],[Tax Parcel ID]], SEARCH("-", Table3[[#This Row],[Tax Parcel ID]], 1)-1)))</f>
        <v>N/A</v>
      </c>
      <c r="S4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1" spans="1:21">
      <c r="A41">
        <v>41</v>
      </c>
      <c r="B41" s="2" t="s">
        <v>99</v>
      </c>
      <c r="I41" s="2" t="s">
        <v>80</v>
      </c>
      <c r="J41" t="s">
        <v>12</v>
      </c>
      <c r="K41" t="s">
        <v>98</v>
      </c>
      <c r="L41">
        <v>3.37</v>
      </c>
      <c r="M41">
        <v>5.33</v>
      </c>
      <c r="N41" s="4" t="s">
        <v>100</v>
      </c>
      <c r="P41">
        <f>IF(Table3[[#This Row],[State]]="NJ", 1, 0)</f>
        <v>0</v>
      </c>
      <c r="Q41">
        <f>IF(Table3[[#This Row],[State]]="PA", 1, 0)</f>
        <v>1</v>
      </c>
      <c r="R41" t="str">
        <f>IF(Table3[[#This Row],[NJ]]=0,"N/A",IF(ISBLANK(Table3[[#This Row],[Tax Parcel ID]]), "N/A",LEFT(Table3[[#This Row],[Tax Parcel ID]], SEARCH("-", Table3[[#This Row],[Tax Parcel ID]], 1)-1)))</f>
        <v>N/A</v>
      </c>
      <c r="S4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2" spans="1:21" ht="30">
      <c r="A42">
        <v>42</v>
      </c>
      <c r="B42" s="2" t="s">
        <v>101</v>
      </c>
      <c r="I42" s="2" t="s">
        <v>102</v>
      </c>
      <c r="J42" t="s">
        <v>12</v>
      </c>
      <c r="K42" t="s">
        <v>103</v>
      </c>
      <c r="L42">
        <v>0.02</v>
      </c>
      <c r="M42">
        <v>0</v>
      </c>
      <c r="N42" s="4" t="s">
        <v>104</v>
      </c>
      <c r="P42">
        <f>IF(Table3[[#This Row],[State]]="NJ", 1, 0)</f>
        <v>0</v>
      </c>
      <c r="Q42">
        <f>IF(Table3[[#This Row],[State]]="PA", 1, 0)</f>
        <v>1</v>
      </c>
      <c r="R42" t="str">
        <f>IF(Table3[[#This Row],[NJ]]=0,"N/A",IF(ISBLANK(Table3[[#This Row],[Tax Parcel ID]]), "N/A",LEFT(Table3[[#This Row],[Tax Parcel ID]], SEARCH("-", Table3[[#This Row],[Tax Parcel ID]], 1)-1)))</f>
        <v>N/A</v>
      </c>
      <c r="S4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3" spans="1:21">
      <c r="A43">
        <v>43</v>
      </c>
      <c r="B43" s="2" t="s">
        <v>105</v>
      </c>
      <c r="I43" s="2" t="s">
        <v>96</v>
      </c>
      <c r="J43" t="s">
        <v>12</v>
      </c>
      <c r="K43" t="s">
        <v>98</v>
      </c>
      <c r="L43">
        <v>2.87</v>
      </c>
      <c r="M43">
        <v>4.43</v>
      </c>
      <c r="N43" s="4" t="s">
        <v>106</v>
      </c>
      <c r="P43">
        <f>IF(Table3[[#This Row],[State]]="NJ", 1, 0)</f>
        <v>0</v>
      </c>
      <c r="Q43">
        <f>IF(Table3[[#This Row],[State]]="PA", 1, 0)</f>
        <v>1</v>
      </c>
      <c r="R43" t="str">
        <f>IF(Table3[[#This Row],[NJ]]=0,"N/A",IF(ISBLANK(Table3[[#This Row],[Tax Parcel ID]]), "N/A",LEFT(Table3[[#This Row],[Tax Parcel ID]], SEARCH("-", Table3[[#This Row],[Tax Parcel ID]], 1)-1)))</f>
        <v>N/A</v>
      </c>
      <c r="S4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4" spans="1:21">
      <c r="A44">
        <v>44</v>
      </c>
      <c r="B44" s="2" t="s">
        <v>105</v>
      </c>
      <c r="I44" s="2" t="s">
        <v>96</v>
      </c>
      <c r="J44" t="s">
        <v>12</v>
      </c>
      <c r="K44" t="s">
        <v>98</v>
      </c>
      <c r="L44">
        <v>0.18</v>
      </c>
      <c r="M44">
        <v>0.14000000000000001</v>
      </c>
      <c r="N44" s="4" t="s">
        <v>107</v>
      </c>
      <c r="P44">
        <f>IF(Table3[[#This Row],[State]]="NJ", 1, 0)</f>
        <v>0</v>
      </c>
      <c r="Q44">
        <f>IF(Table3[[#This Row],[State]]="PA", 1, 0)</f>
        <v>1</v>
      </c>
      <c r="R44" t="str">
        <f>IF(Table3[[#This Row],[NJ]]=0,"N/A",IF(ISBLANK(Table3[[#This Row],[Tax Parcel ID]]), "N/A",LEFT(Table3[[#This Row],[Tax Parcel ID]], SEARCH("-", Table3[[#This Row],[Tax Parcel ID]], 1)-1)))</f>
        <v>N/A</v>
      </c>
      <c r="S4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5" spans="1:21" ht="60">
      <c r="A45">
        <v>45</v>
      </c>
      <c r="B45" s="2" t="s">
        <v>108</v>
      </c>
      <c r="C45" s="2" t="s">
        <v>109</v>
      </c>
      <c r="D45" s="2" t="s">
        <v>110</v>
      </c>
      <c r="E45" s="2" t="s">
        <v>111</v>
      </c>
      <c r="I45" s="2" t="s">
        <v>87</v>
      </c>
      <c r="J45" t="s">
        <v>12</v>
      </c>
      <c r="K45" t="s">
        <v>98</v>
      </c>
      <c r="L45">
        <v>0.68</v>
      </c>
      <c r="M45">
        <v>0.47</v>
      </c>
      <c r="N45" s="4" t="s">
        <v>112</v>
      </c>
      <c r="P45">
        <f>IF(Table3[[#This Row],[State]]="NJ", 1, 0)</f>
        <v>0</v>
      </c>
      <c r="Q45">
        <f>IF(Table3[[#This Row],[State]]="PA", 1, 0)</f>
        <v>1</v>
      </c>
      <c r="R45" t="str">
        <f>IF(Table3[[#This Row],[NJ]]=0,"N/A",IF(ISBLANK(Table3[[#This Row],[Tax Parcel ID]]), "N/A",LEFT(Table3[[#This Row],[Tax Parcel ID]], SEARCH("-", Table3[[#This Row],[Tax Parcel ID]], 1)-1)))</f>
        <v>N/A</v>
      </c>
      <c r="S4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6" spans="1:21" ht="60">
      <c r="A46">
        <v>46</v>
      </c>
      <c r="B46" s="2" t="s">
        <v>108</v>
      </c>
      <c r="C46" s="2" t="s">
        <v>109</v>
      </c>
      <c r="D46" s="2" t="s">
        <v>110</v>
      </c>
      <c r="E46" s="2" t="s">
        <v>111</v>
      </c>
      <c r="I46" s="2" t="s">
        <v>87</v>
      </c>
      <c r="J46" t="s">
        <v>12</v>
      </c>
      <c r="K46" t="s">
        <v>98</v>
      </c>
      <c r="L46">
        <v>0.05</v>
      </c>
      <c r="M46">
        <v>0.03</v>
      </c>
      <c r="N46" s="4" t="s">
        <v>113</v>
      </c>
      <c r="P46">
        <f>IF(Table3[[#This Row],[State]]="NJ", 1, 0)</f>
        <v>0</v>
      </c>
      <c r="Q46">
        <f>IF(Table3[[#This Row],[State]]="PA", 1, 0)</f>
        <v>1</v>
      </c>
      <c r="R46" t="str">
        <f>IF(Table3[[#This Row],[NJ]]=0,"N/A",IF(ISBLANK(Table3[[#This Row],[Tax Parcel ID]]), "N/A",LEFT(Table3[[#This Row],[Tax Parcel ID]], SEARCH("-", Table3[[#This Row],[Tax Parcel ID]], 1)-1)))</f>
        <v>N/A</v>
      </c>
      <c r="S4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7" spans="1:21" ht="30">
      <c r="A47">
        <v>47</v>
      </c>
      <c r="B47" s="2" t="s">
        <v>114</v>
      </c>
      <c r="I47" s="2" t="s">
        <v>87</v>
      </c>
      <c r="J47" t="s">
        <v>12</v>
      </c>
      <c r="K47" t="s">
        <v>98</v>
      </c>
      <c r="L47">
        <v>2.2599999999999998</v>
      </c>
      <c r="M47">
        <v>3.47</v>
      </c>
      <c r="N47" s="4" t="s">
        <v>115</v>
      </c>
      <c r="P47">
        <f>IF(Table3[[#This Row],[State]]="NJ", 1, 0)</f>
        <v>0</v>
      </c>
      <c r="Q47">
        <f>IF(Table3[[#This Row],[State]]="PA", 1, 0)</f>
        <v>1</v>
      </c>
      <c r="R47" t="str">
        <f>IF(Table3[[#This Row],[NJ]]=0,"N/A",IF(ISBLANK(Table3[[#This Row],[Tax Parcel ID]]), "N/A",LEFT(Table3[[#This Row],[Tax Parcel ID]], SEARCH("-", Table3[[#This Row],[Tax Parcel ID]], 1)-1)))</f>
        <v>N/A</v>
      </c>
      <c r="S4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8" spans="1:21">
      <c r="A48">
        <v>48</v>
      </c>
      <c r="B48" s="2" t="s">
        <v>116</v>
      </c>
      <c r="C48" s="2" t="s">
        <v>117</v>
      </c>
      <c r="I48" s="2" t="s">
        <v>118</v>
      </c>
      <c r="J48" t="s">
        <v>12</v>
      </c>
      <c r="K48" t="s">
        <v>98</v>
      </c>
      <c r="L48">
        <v>1.36</v>
      </c>
      <c r="M48">
        <v>1.54</v>
      </c>
      <c r="N48" s="4" t="s">
        <v>119</v>
      </c>
      <c r="P48">
        <f>IF(Table3[[#This Row],[State]]="NJ", 1, 0)</f>
        <v>0</v>
      </c>
      <c r="Q48">
        <f>IF(Table3[[#This Row],[State]]="PA", 1, 0)</f>
        <v>1</v>
      </c>
      <c r="R48" t="str">
        <f>IF(Table3[[#This Row],[NJ]]=0,"N/A",IF(ISBLANK(Table3[[#This Row],[Tax Parcel ID]]), "N/A",LEFT(Table3[[#This Row],[Tax Parcel ID]], SEARCH("-", Table3[[#This Row],[Tax Parcel ID]], 1)-1)))</f>
        <v>N/A</v>
      </c>
      <c r="S4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49" spans="1:21" ht="45">
      <c r="A49">
        <v>49</v>
      </c>
      <c r="B49" s="2" t="s">
        <v>120</v>
      </c>
      <c r="C49" s="2" t="s">
        <v>121</v>
      </c>
      <c r="D49" s="2" t="s">
        <v>111</v>
      </c>
      <c r="I49" s="2" t="s">
        <v>87</v>
      </c>
      <c r="J49" t="s">
        <v>12</v>
      </c>
      <c r="K49" t="s">
        <v>98</v>
      </c>
      <c r="L49">
        <v>1.53</v>
      </c>
      <c r="M49">
        <v>3.03</v>
      </c>
      <c r="N49" s="4" t="s">
        <v>122</v>
      </c>
      <c r="P49">
        <f>IF(Table3[[#This Row],[State]]="NJ", 1, 0)</f>
        <v>0</v>
      </c>
      <c r="Q49">
        <f>IF(Table3[[#This Row],[State]]="PA", 1, 0)</f>
        <v>1</v>
      </c>
      <c r="R49" t="str">
        <f>IF(Table3[[#This Row],[NJ]]=0,"N/A",IF(ISBLANK(Table3[[#This Row],[Tax Parcel ID]]), "N/A",LEFT(Table3[[#This Row],[Tax Parcel ID]], SEARCH("-", Table3[[#This Row],[Tax Parcel ID]], 1)-1)))</f>
        <v>N/A</v>
      </c>
      <c r="S4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4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4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0" spans="1:21" ht="30">
      <c r="A50">
        <v>50</v>
      </c>
      <c r="B50" s="2" t="s">
        <v>123</v>
      </c>
      <c r="C50" s="2" t="s">
        <v>124</v>
      </c>
      <c r="D50" s="2" t="s">
        <v>125</v>
      </c>
      <c r="I50" s="2" t="s">
        <v>118</v>
      </c>
      <c r="J50" t="s">
        <v>12</v>
      </c>
      <c r="K50" t="s">
        <v>98</v>
      </c>
      <c r="L50">
        <v>2.88</v>
      </c>
      <c r="M50">
        <v>3.8</v>
      </c>
      <c r="N50" s="3" t="s">
        <v>126</v>
      </c>
      <c r="P50">
        <f>IF(Table3[[#This Row],[State]]="NJ", 1, 0)</f>
        <v>0</v>
      </c>
      <c r="Q50">
        <f>IF(Table3[[#This Row],[State]]="PA", 1, 0)</f>
        <v>1</v>
      </c>
      <c r="R50" t="str">
        <f>IF(Table3[[#This Row],[NJ]]=0,"N/A",IF(ISBLANK(Table3[[#This Row],[Tax Parcel ID]]), "N/A",LEFT(Table3[[#This Row],[Tax Parcel ID]], SEARCH("-", Table3[[#This Row],[Tax Parcel ID]], 1)-1)))</f>
        <v>N/A</v>
      </c>
      <c r="S5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1" spans="1:21">
      <c r="A51">
        <v>51</v>
      </c>
      <c r="B51" s="2" t="s">
        <v>20</v>
      </c>
      <c r="I51" s="2" t="s">
        <v>40</v>
      </c>
      <c r="J51" t="s">
        <v>12</v>
      </c>
      <c r="K51" t="s">
        <v>16</v>
      </c>
      <c r="L51">
        <v>1.91</v>
      </c>
      <c r="M51">
        <v>3.12</v>
      </c>
      <c r="N51" s="3" t="s">
        <v>131</v>
      </c>
      <c r="P51">
        <f>IF(Table3[[#This Row],[State]]="NJ", 1, 0)</f>
        <v>0</v>
      </c>
      <c r="Q51">
        <f>IF(Table3[[#This Row],[State]]="PA", 1, 0)</f>
        <v>1</v>
      </c>
      <c r="R51" t="str">
        <f>IF(Table3[[#This Row],[NJ]]=0,"N/A",IF(ISBLANK(Table3[[#This Row],[Tax Parcel ID]]), "N/A",LEFT(Table3[[#This Row],[Tax Parcel ID]], SEARCH("-", Table3[[#This Row],[Tax Parcel ID]], 1)-1)))</f>
        <v>N/A</v>
      </c>
      <c r="S5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2" spans="1:21" ht="30">
      <c r="A52">
        <v>52</v>
      </c>
      <c r="B52" s="2" t="s">
        <v>136</v>
      </c>
      <c r="C52" s="2" t="s">
        <v>137</v>
      </c>
      <c r="I52" s="2" t="s">
        <v>40</v>
      </c>
      <c r="J52" t="s">
        <v>12</v>
      </c>
      <c r="K52" t="s">
        <v>16</v>
      </c>
      <c r="L52">
        <v>1.29</v>
      </c>
      <c r="M52">
        <v>2.38</v>
      </c>
      <c r="N52" s="3" t="s">
        <v>138</v>
      </c>
      <c r="P52">
        <f>IF(Table3[[#This Row],[State]]="NJ", 1, 0)</f>
        <v>0</v>
      </c>
      <c r="Q52">
        <f>IF(Table3[[#This Row],[State]]="PA", 1, 0)</f>
        <v>1</v>
      </c>
      <c r="R52" t="str">
        <f>IF(Table3[[#This Row],[NJ]]=0,"N/A",IF(ISBLANK(Table3[[#This Row],[Tax Parcel ID]]), "N/A",LEFT(Table3[[#This Row],[Tax Parcel ID]], SEARCH("-", Table3[[#This Row],[Tax Parcel ID]], 1)-1)))</f>
        <v>N/A</v>
      </c>
      <c r="S5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3" spans="1:21">
      <c r="A53">
        <v>53</v>
      </c>
      <c r="B53" s="2" t="s">
        <v>146</v>
      </c>
      <c r="C53" s="2" t="s">
        <v>147</v>
      </c>
      <c r="I53" s="2" t="s">
        <v>32</v>
      </c>
      <c r="J53" t="s">
        <v>12</v>
      </c>
      <c r="K53" t="s">
        <v>16</v>
      </c>
      <c r="L53">
        <v>0.28999999999999998</v>
      </c>
      <c r="M53">
        <v>0.2</v>
      </c>
      <c r="N53" s="3" t="s">
        <v>148</v>
      </c>
      <c r="P53">
        <f>IF(Table3[[#This Row],[State]]="NJ", 1, 0)</f>
        <v>0</v>
      </c>
      <c r="Q53">
        <f>IF(Table3[[#This Row],[State]]="PA", 1, 0)</f>
        <v>1</v>
      </c>
      <c r="R53" t="str">
        <f>IF(Table3[[#This Row],[NJ]]=0,"N/A",IF(ISBLANK(Table3[[#This Row],[Tax Parcel ID]]), "N/A",LEFT(Table3[[#This Row],[Tax Parcel ID]], SEARCH("-", Table3[[#This Row],[Tax Parcel ID]], 1)-1)))</f>
        <v>N/A</v>
      </c>
      <c r="S5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4" spans="1:21">
      <c r="A54">
        <v>54</v>
      </c>
      <c r="B54" s="2" t="s">
        <v>150</v>
      </c>
      <c r="C54" s="2" t="s">
        <v>151</v>
      </c>
      <c r="D54" s="2" t="s">
        <v>152</v>
      </c>
      <c r="I54" s="2" t="s">
        <v>18</v>
      </c>
      <c r="J54" t="s">
        <v>12</v>
      </c>
      <c r="K54" t="s">
        <v>17</v>
      </c>
      <c r="L54">
        <v>0.89</v>
      </c>
      <c r="M54">
        <v>1.08</v>
      </c>
      <c r="N54" s="3" t="s">
        <v>153</v>
      </c>
      <c r="P54">
        <f>IF(Table3[[#This Row],[State]]="NJ", 1, 0)</f>
        <v>0</v>
      </c>
      <c r="Q54">
        <f>IF(Table3[[#This Row],[State]]="PA", 1, 0)</f>
        <v>1</v>
      </c>
      <c r="R54" t="str">
        <f>IF(Table3[[#This Row],[NJ]]=0,"N/A",IF(ISBLANK(Table3[[#This Row],[Tax Parcel ID]]), "N/A",LEFT(Table3[[#This Row],[Tax Parcel ID]], SEARCH("-", Table3[[#This Row],[Tax Parcel ID]], 1)-1)))</f>
        <v>N/A</v>
      </c>
      <c r="S5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5" spans="1:21">
      <c r="A55">
        <v>55</v>
      </c>
      <c r="B55" s="2" t="s">
        <v>151</v>
      </c>
      <c r="I55" s="2" t="s">
        <v>18</v>
      </c>
      <c r="J55" t="s">
        <v>12</v>
      </c>
      <c r="K55" t="s">
        <v>17</v>
      </c>
      <c r="L55">
        <v>0.02</v>
      </c>
      <c r="M55">
        <v>0.02</v>
      </c>
      <c r="N55" s="3" t="s">
        <v>154</v>
      </c>
      <c r="P55">
        <f>IF(Table3[[#This Row],[State]]="NJ", 1, 0)</f>
        <v>0</v>
      </c>
      <c r="Q55">
        <f>IF(Table3[[#This Row],[State]]="PA", 1, 0)</f>
        <v>1</v>
      </c>
      <c r="R55" t="str">
        <f>IF(Table3[[#This Row],[NJ]]=0,"N/A",IF(ISBLANK(Table3[[#This Row],[Tax Parcel ID]]), "N/A",LEFT(Table3[[#This Row],[Tax Parcel ID]], SEARCH("-", Table3[[#This Row],[Tax Parcel ID]], 1)-1)))</f>
        <v>N/A</v>
      </c>
      <c r="S5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6" spans="1:21" ht="30">
      <c r="A56">
        <v>56</v>
      </c>
      <c r="B56" s="2" t="s">
        <v>155</v>
      </c>
      <c r="D56" s="2" t="s">
        <v>156</v>
      </c>
      <c r="E56" s="2" t="s">
        <v>157</v>
      </c>
      <c r="I56" s="2" t="s">
        <v>158</v>
      </c>
      <c r="J56" t="s">
        <v>12</v>
      </c>
      <c r="K56" t="s">
        <v>17</v>
      </c>
      <c r="L56">
        <v>0.31</v>
      </c>
      <c r="M56">
        <v>0.25</v>
      </c>
      <c r="N56" s="3" t="s">
        <v>159</v>
      </c>
      <c r="P56">
        <f>IF(Table3[[#This Row],[State]]="NJ", 1, 0)</f>
        <v>0</v>
      </c>
      <c r="Q56">
        <f>IF(Table3[[#This Row],[State]]="PA", 1, 0)</f>
        <v>1</v>
      </c>
      <c r="R56" t="str">
        <f>IF(Table3[[#This Row],[NJ]]=0,"N/A",IF(ISBLANK(Table3[[#This Row],[Tax Parcel ID]]), "N/A",LEFT(Table3[[#This Row],[Tax Parcel ID]], SEARCH("-", Table3[[#This Row],[Tax Parcel ID]], 1)-1)))</f>
        <v>N/A</v>
      </c>
      <c r="S5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7" spans="1:21">
      <c r="A57">
        <v>57</v>
      </c>
      <c r="B57" s="2" t="s">
        <v>160</v>
      </c>
      <c r="I57" s="2" t="s">
        <v>40</v>
      </c>
      <c r="J57" t="s">
        <v>12</v>
      </c>
      <c r="K57" t="s">
        <v>16</v>
      </c>
      <c r="L57">
        <v>0.43</v>
      </c>
      <c r="M57">
        <v>0.43</v>
      </c>
      <c r="N57" s="3" t="s">
        <v>161</v>
      </c>
      <c r="P57">
        <f>IF(Table3[[#This Row],[State]]="NJ", 1, 0)</f>
        <v>0</v>
      </c>
      <c r="Q57">
        <f>IF(Table3[[#This Row],[State]]="PA", 1, 0)</f>
        <v>1</v>
      </c>
      <c r="R57" t="str">
        <f>IF(Table3[[#This Row],[NJ]]=0,"N/A",IF(ISBLANK(Table3[[#This Row],[Tax Parcel ID]]), "N/A",LEFT(Table3[[#This Row],[Tax Parcel ID]], SEARCH("-", Table3[[#This Row],[Tax Parcel ID]], 1)-1)))</f>
        <v>N/A</v>
      </c>
      <c r="S5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8" spans="1:21" ht="30">
      <c r="A58">
        <v>58</v>
      </c>
      <c r="B58" s="2" t="s">
        <v>162</v>
      </c>
      <c r="C58" s="2" t="s">
        <v>163</v>
      </c>
      <c r="I58" s="2" t="s">
        <v>40</v>
      </c>
      <c r="J58" t="s">
        <v>12</v>
      </c>
      <c r="K58" t="s">
        <v>16</v>
      </c>
      <c r="L58">
        <v>0.02</v>
      </c>
      <c r="M58">
        <v>0.01</v>
      </c>
      <c r="N58" s="3" t="s">
        <v>164</v>
      </c>
      <c r="P58">
        <f>IF(Table3[[#This Row],[State]]="NJ", 1, 0)</f>
        <v>0</v>
      </c>
      <c r="Q58">
        <f>IF(Table3[[#This Row],[State]]="PA", 1, 0)</f>
        <v>1</v>
      </c>
      <c r="R58" t="str">
        <f>IF(Table3[[#This Row],[NJ]]=0,"N/A",IF(ISBLANK(Table3[[#This Row],[Tax Parcel ID]]), "N/A",LEFT(Table3[[#This Row],[Tax Parcel ID]], SEARCH("-", Table3[[#This Row],[Tax Parcel ID]], 1)-1)))</f>
        <v>N/A</v>
      </c>
      <c r="S5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59" spans="1:21">
      <c r="A59">
        <v>59</v>
      </c>
      <c r="B59" s="2" t="s">
        <v>168</v>
      </c>
      <c r="I59" s="2" t="s">
        <v>96</v>
      </c>
      <c r="J59" t="s">
        <v>12</v>
      </c>
      <c r="K59" t="s">
        <v>98</v>
      </c>
      <c r="L59">
        <v>0.06</v>
      </c>
      <c r="N59" t="s">
        <v>169</v>
      </c>
      <c r="P59">
        <f>IF(Table3[[#This Row],[State]]="NJ", 1, 0)</f>
        <v>0</v>
      </c>
      <c r="Q59">
        <f>IF(Table3[[#This Row],[State]]="PA", 1, 0)</f>
        <v>1</v>
      </c>
      <c r="R59" t="str">
        <f>IF(Table3[[#This Row],[NJ]]=0,"N/A",IF(ISBLANK(Table3[[#This Row],[Tax Parcel ID]]), "N/A",LEFT(Table3[[#This Row],[Tax Parcel ID]], SEARCH("-", Table3[[#This Row],[Tax Parcel ID]], 1)-1)))</f>
        <v>N/A</v>
      </c>
      <c r="S5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5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5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0" spans="1:21">
      <c r="A60">
        <v>60</v>
      </c>
      <c r="B60" s="2" t="s">
        <v>168</v>
      </c>
      <c r="I60" s="2" t="s">
        <v>96</v>
      </c>
      <c r="J60" t="s">
        <v>12</v>
      </c>
      <c r="K60" t="s">
        <v>98</v>
      </c>
      <c r="L60">
        <v>0.05</v>
      </c>
      <c r="N60" t="s">
        <v>170</v>
      </c>
      <c r="P60">
        <f>IF(Table3[[#This Row],[State]]="NJ", 1, 0)</f>
        <v>0</v>
      </c>
      <c r="Q60">
        <f>IF(Table3[[#This Row],[State]]="PA", 1, 0)</f>
        <v>1</v>
      </c>
      <c r="R60" t="str">
        <f>IF(Table3[[#This Row],[NJ]]=0,"N/A",IF(ISBLANK(Table3[[#This Row],[Tax Parcel ID]]), "N/A",LEFT(Table3[[#This Row],[Tax Parcel ID]], SEARCH("-", Table3[[#This Row],[Tax Parcel ID]], 1)-1)))</f>
        <v>N/A</v>
      </c>
      <c r="S6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1" spans="1:21" ht="30">
      <c r="A61">
        <v>61</v>
      </c>
      <c r="B61" s="2" t="s">
        <v>171</v>
      </c>
      <c r="C61" s="2" t="s">
        <v>172</v>
      </c>
      <c r="D61" s="2" t="s">
        <v>173</v>
      </c>
      <c r="I61" s="2" t="s">
        <v>87</v>
      </c>
      <c r="J61" t="s">
        <v>12</v>
      </c>
      <c r="K61" t="s">
        <v>98</v>
      </c>
      <c r="L61">
        <v>0.13</v>
      </c>
      <c r="M61">
        <v>0.86</v>
      </c>
      <c r="N61" s="3" t="s">
        <v>174</v>
      </c>
      <c r="P61">
        <f>IF(Table3[[#This Row],[State]]="NJ", 1, 0)</f>
        <v>0</v>
      </c>
      <c r="Q61">
        <f>IF(Table3[[#This Row],[State]]="PA", 1, 0)</f>
        <v>1</v>
      </c>
      <c r="R61" t="str">
        <f>IF(Table3[[#This Row],[NJ]]=0,"N/A",IF(ISBLANK(Table3[[#This Row],[Tax Parcel ID]]), "N/A",LEFT(Table3[[#This Row],[Tax Parcel ID]], SEARCH("-", Table3[[#This Row],[Tax Parcel ID]], 1)-1)))</f>
        <v>N/A</v>
      </c>
      <c r="S6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2" spans="1:21" ht="30">
      <c r="A62">
        <v>62</v>
      </c>
      <c r="B62" s="2" t="s">
        <v>175</v>
      </c>
      <c r="C62" s="2" t="s">
        <v>176</v>
      </c>
      <c r="D62" s="2" t="s">
        <v>82</v>
      </c>
      <c r="I62" s="2" t="s">
        <v>87</v>
      </c>
      <c r="J62" t="s">
        <v>12</v>
      </c>
      <c r="K62" t="s">
        <v>98</v>
      </c>
      <c r="L62">
        <v>0.98</v>
      </c>
      <c r="M62">
        <v>1.61</v>
      </c>
      <c r="N62" s="3" t="s">
        <v>177</v>
      </c>
      <c r="P62">
        <f>IF(Table3[[#This Row],[State]]="NJ", 1, 0)</f>
        <v>0</v>
      </c>
      <c r="Q62">
        <f>IF(Table3[[#This Row],[State]]="PA", 1, 0)</f>
        <v>1</v>
      </c>
      <c r="R62" t="str">
        <f>IF(Table3[[#This Row],[NJ]]=0,"N/A",IF(ISBLANK(Table3[[#This Row],[Tax Parcel ID]]), "N/A",LEFT(Table3[[#This Row],[Tax Parcel ID]], SEARCH("-", Table3[[#This Row],[Tax Parcel ID]], 1)-1)))</f>
        <v>N/A</v>
      </c>
      <c r="S6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3" spans="1:21" ht="30">
      <c r="A63">
        <v>63</v>
      </c>
      <c r="B63" s="2" t="s">
        <v>178</v>
      </c>
      <c r="C63" s="2" t="s">
        <v>179</v>
      </c>
      <c r="D63" s="2" t="s">
        <v>180</v>
      </c>
      <c r="E63" s="2" t="s">
        <v>82</v>
      </c>
      <c r="I63" s="2" t="s">
        <v>180</v>
      </c>
      <c r="J63" t="s">
        <v>12</v>
      </c>
      <c r="K63" t="s">
        <v>98</v>
      </c>
      <c r="L63">
        <v>0.75</v>
      </c>
      <c r="M63">
        <v>1.01</v>
      </c>
      <c r="N63" s="3" t="s">
        <v>181</v>
      </c>
      <c r="P63">
        <f>IF(Table3[[#This Row],[State]]="NJ", 1, 0)</f>
        <v>0</v>
      </c>
      <c r="Q63">
        <f>IF(Table3[[#This Row],[State]]="PA", 1, 0)</f>
        <v>1</v>
      </c>
      <c r="R63" t="str">
        <f>IF(Table3[[#This Row],[NJ]]=0,"N/A",IF(ISBLANK(Table3[[#This Row],[Tax Parcel ID]]), "N/A",LEFT(Table3[[#This Row],[Tax Parcel ID]], SEARCH("-", Table3[[#This Row],[Tax Parcel ID]], 1)-1)))</f>
        <v>N/A</v>
      </c>
      <c r="S6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4" spans="1:21" ht="30">
      <c r="A64">
        <v>64</v>
      </c>
      <c r="B64" s="2" t="s">
        <v>178</v>
      </c>
      <c r="C64" s="2" t="s">
        <v>179</v>
      </c>
      <c r="D64" s="2" t="s">
        <v>180</v>
      </c>
      <c r="E64" s="2" t="s">
        <v>82</v>
      </c>
      <c r="I64" s="2" t="s">
        <v>180</v>
      </c>
      <c r="J64" t="s">
        <v>12</v>
      </c>
      <c r="K64" t="s">
        <v>98</v>
      </c>
      <c r="L64">
        <v>0.43</v>
      </c>
      <c r="M64">
        <v>0.63</v>
      </c>
      <c r="N64" s="3" t="s">
        <v>182</v>
      </c>
      <c r="P64">
        <f>IF(Table3[[#This Row],[State]]="NJ", 1, 0)</f>
        <v>0</v>
      </c>
      <c r="Q64">
        <f>IF(Table3[[#This Row],[State]]="PA", 1, 0)</f>
        <v>1</v>
      </c>
      <c r="R64" t="str">
        <f>IF(Table3[[#This Row],[NJ]]=0,"N/A",IF(ISBLANK(Table3[[#This Row],[Tax Parcel ID]]), "N/A",LEFT(Table3[[#This Row],[Tax Parcel ID]], SEARCH("-", Table3[[#This Row],[Tax Parcel ID]], 1)-1)))</f>
        <v>N/A</v>
      </c>
      <c r="S6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5" spans="1:21" ht="30">
      <c r="A65">
        <v>65</v>
      </c>
      <c r="B65" s="5" t="s">
        <v>178</v>
      </c>
      <c r="C65" s="5" t="s">
        <v>179</v>
      </c>
      <c r="D65" s="5" t="s">
        <v>180</v>
      </c>
      <c r="E65" s="5" t="s">
        <v>82</v>
      </c>
      <c r="F65" s="5"/>
      <c r="G65" s="5"/>
      <c r="H65" s="5"/>
      <c r="I65" s="5" t="s">
        <v>180</v>
      </c>
      <c r="J65" s="6" t="s">
        <v>12</v>
      </c>
      <c r="K65" s="6" t="s">
        <v>98</v>
      </c>
      <c r="L65" s="6">
        <v>0.66</v>
      </c>
      <c r="M65" s="6">
        <v>0.77</v>
      </c>
      <c r="N65" s="6" t="s">
        <v>183</v>
      </c>
      <c r="P65">
        <f>IF(Table3[[#This Row],[State]]="NJ", 1, 0)</f>
        <v>0</v>
      </c>
      <c r="Q65">
        <f>IF(Table3[[#This Row],[State]]="PA", 1, 0)</f>
        <v>1</v>
      </c>
      <c r="R65" t="str">
        <f>IF(Table3[[#This Row],[NJ]]=0,"N/A",IF(ISBLANK(Table3[[#This Row],[Tax Parcel ID]]), "N/A",LEFT(Table3[[#This Row],[Tax Parcel ID]], SEARCH("-", Table3[[#This Row],[Tax Parcel ID]], 1)-1)))</f>
        <v>N/A</v>
      </c>
      <c r="S6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6" spans="1:21">
      <c r="A66">
        <v>66</v>
      </c>
      <c r="B66" s="2" t="s">
        <v>184</v>
      </c>
      <c r="C66" s="2" t="s">
        <v>185</v>
      </c>
      <c r="I66" s="2" t="s">
        <v>96</v>
      </c>
      <c r="J66" t="s">
        <v>12</v>
      </c>
      <c r="K66" t="s">
        <v>98</v>
      </c>
      <c r="L66">
        <v>0.31</v>
      </c>
      <c r="M66">
        <v>0.37</v>
      </c>
      <c r="N66" s="3" t="s">
        <v>186</v>
      </c>
      <c r="P66">
        <f>IF(Table3[[#This Row],[State]]="NJ", 1, 0)</f>
        <v>0</v>
      </c>
      <c r="Q66">
        <f>IF(Table3[[#This Row],[State]]="PA", 1, 0)</f>
        <v>1</v>
      </c>
      <c r="R66" t="str">
        <f>IF(Table3[[#This Row],[NJ]]=0,"N/A",IF(ISBLANK(Table3[[#This Row],[Tax Parcel ID]]), "N/A",LEFT(Table3[[#This Row],[Tax Parcel ID]], SEARCH("-", Table3[[#This Row],[Tax Parcel ID]], 1)-1)))</f>
        <v>N/A</v>
      </c>
      <c r="S6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7" spans="1:21" ht="30">
      <c r="A67">
        <v>67</v>
      </c>
      <c r="B67" s="2" t="s">
        <v>114</v>
      </c>
      <c r="I67" s="2" t="s">
        <v>87</v>
      </c>
      <c r="J67" t="s">
        <v>12</v>
      </c>
      <c r="K67" t="s">
        <v>98</v>
      </c>
      <c r="L67">
        <v>0.33</v>
      </c>
      <c r="M67">
        <v>0.68</v>
      </c>
      <c r="N67" s="4" t="s">
        <v>187</v>
      </c>
      <c r="P67">
        <f>IF(Table3[[#This Row],[State]]="NJ", 1, 0)</f>
        <v>0</v>
      </c>
      <c r="Q67">
        <f>IF(Table3[[#This Row],[State]]="PA", 1, 0)</f>
        <v>1</v>
      </c>
      <c r="R67" t="str">
        <f>IF(Table3[[#This Row],[NJ]]=0,"N/A",IF(ISBLANK(Table3[[#This Row],[Tax Parcel ID]]), "N/A",LEFT(Table3[[#This Row],[Tax Parcel ID]], SEARCH("-", Table3[[#This Row],[Tax Parcel ID]], 1)-1)))</f>
        <v>N/A</v>
      </c>
      <c r="S6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8" spans="1:21" ht="30">
      <c r="A68">
        <v>68</v>
      </c>
      <c r="B68" s="2" t="s">
        <v>188</v>
      </c>
      <c r="C68" s="2" t="s">
        <v>189</v>
      </c>
      <c r="D68" s="2" t="s">
        <v>190</v>
      </c>
      <c r="E68" s="2" t="s">
        <v>191</v>
      </c>
      <c r="I68" s="2" t="s">
        <v>118</v>
      </c>
      <c r="J68" t="s">
        <v>12</v>
      </c>
      <c r="K68" t="s">
        <v>98</v>
      </c>
      <c r="L68">
        <v>0.32</v>
      </c>
      <c r="M68">
        <v>0.32</v>
      </c>
      <c r="N68" s="3" t="s">
        <v>192</v>
      </c>
      <c r="P68">
        <f>IF(Table3[[#This Row],[State]]="NJ", 1, 0)</f>
        <v>0</v>
      </c>
      <c r="Q68">
        <f>IF(Table3[[#This Row],[State]]="PA", 1, 0)</f>
        <v>1</v>
      </c>
      <c r="R68" t="str">
        <f>IF(Table3[[#This Row],[NJ]]=0,"N/A",IF(ISBLANK(Table3[[#This Row],[Tax Parcel ID]]), "N/A",LEFT(Table3[[#This Row],[Tax Parcel ID]], SEARCH("-", Table3[[#This Row],[Tax Parcel ID]], 1)-1)))</f>
        <v>N/A</v>
      </c>
      <c r="S6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6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6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69" spans="1:21" ht="30">
      <c r="A69">
        <v>69</v>
      </c>
      <c r="B69" s="2" t="s">
        <v>193</v>
      </c>
      <c r="I69" s="2" t="s">
        <v>45</v>
      </c>
      <c r="J69" t="s">
        <v>15</v>
      </c>
      <c r="K69" t="s">
        <v>55</v>
      </c>
      <c r="L69">
        <v>1.33</v>
      </c>
      <c r="M69">
        <v>0.95</v>
      </c>
      <c r="N69" s="3" t="s">
        <v>490</v>
      </c>
      <c r="P69">
        <f>IF(Table3[[#This Row],[State]]="NJ", 1, 0)</f>
        <v>1</v>
      </c>
      <c r="Q69">
        <f>IF(Table3[[#This Row],[State]]="PA", 1, 0)</f>
        <v>0</v>
      </c>
      <c r="R69" t="str">
        <f>IF(Table3[[#This Row],[NJ]]=0,"N/A",IF(ISBLANK(Table3[[#This Row],[Tax Parcel ID]]), "N/A",LEFT(Table3[[#This Row],[Tax Parcel ID]], SEARCH("-", Table3[[#This Row],[Tax Parcel ID]], 1)-1)))</f>
        <v>1015</v>
      </c>
      <c r="S6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6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18.04</v>
      </c>
      <c r="U6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http://njparcels.com/property/1015/21/18.04</v>
      </c>
    </row>
    <row r="70" spans="1:21" ht="30">
      <c r="A70">
        <v>70</v>
      </c>
      <c r="B70" s="2" t="s">
        <v>194</v>
      </c>
      <c r="C70" s="2" t="s">
        <v>73</v>
      </c>
      <c r="D70" s="2" t="s">
        <v>53</v>
      </c>
      <c r="I70" s="2" t="s">
        <v>45</v>
      </c>
      <c r="J70" t="s">
        <v>15</v>
      </c>
      <c r="K70" t="s">
        <v>55</v>
      </c>
      <c r="L70">
        <v>0</v>
      </c>
      <c r="M70">
        <v>0.23</v>
      </c>
      <c r="N70" s="3" t="s">
        <v>491</v>
      </c>
      <c r="P70">
        <f>IF(Table3[[#This Row],[State]]="NJ", 1, 0)</f>
        <v>1</v>
      </c>
      <c r="Q70">
        <f>IF(Table3[[#This Row],[State]]="PA", 1, 0)</f>
        <v>0</v>
      </c>
      <c r="R70" t="str">
        <f>IF(Table3[[#This Row],[NJ]]=0,"N/A",IF(ISBLANK(Table3[[#This Row],[Tax Parcel ID]]), "N/A",LEFT(Table3[[#This Row],[Tax Parcel ID]], SEARCH("-", Table3[[#This Row],[Tax Parcel ID]], 1)-1)))</f>
        <v>1015</v>
      </c>
      <c r="S7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7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18</v>
      </c>
      <c r="U7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http://njparcels.com/property/1015/21/18</v>
      </c>
    </row>
    <row r="71" spans="1:21" ht="30">
      <c r="A71">
        <v>71</v>
      </c>
      <c r="B71" s="2" t="s">
        <v>224</v>
      </c>
      <c r="C71" s="2" t="s">
        <v>195</v>
      </c>
      <c r="I71" s="2" t="s">
        <v>8</v>
      </c>
      <c r="J71" t="s">
        <v>15</v>
      </c>
      <c r="K71" t="s">
        <v>19</v>
      </c>
      <c r="L71">
        <v>0.17</v>
      </c>
      <c r="M71">
        <v>0</v>
      </c>
      <c r="N71" s="3" t="s">
        <v>492</v>
      </c>
      <c r="P71">
        <f>IF(Table3[[#This Row],[State]]="NJ", 1, 0)</f>
        <v>1</v>
      </c>
      <c r="Q71">
        <f>IF(Table3[[#This Row],[State]]="PA", 1, 0)</f>
        <v>0</v>
      </c>
      <c r="R71" t="str">
        <f>IF(Table3[[#This Row],[NJ]]=0,"N/A",IF(ISBLANK(Table3[[#This Row],[Tax Parcel ID]]), "N/A",LEFT(Table3[[#This Row],[Tax Parcel ID]], SEARCH("-", Table3[[#This Row],[Tax Parcel ID]], 1)-1)))</f>
        <v>1106</v>
      </c>
      <c r="S7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72</v>
      </c>
      <c r="T7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10.14</v>
      </c>
      <c r="U7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http://njparcels.com/property/1106/72/10.14</v>
      </c>
    </row>
    <row r="72" spans="1:21" ht="30">
      <c r="A72">
        <v>72</v>
      </c>
      <c r="B72" s="2" t="s">
        <v>196</v>
      </c>
      <c r="C72" s="2" t="s">
        <v>197</v>
      </c>
      <c r="D72" s="2" t="s">
        <v>198</v>
      </c>
      <c r="I72" s="2" t="s">
        <v>63</v>
      </c>
      <c r="J72" t="s">
        <v>15</v>
      </c>
      <c r="K72" t="s">
        <v>55</v>
      </c>
      <c r="L72">
        <v>0.95</v>
      </c>
      <c r="M72">
        <v>1.74</v>
      </c>
      <c r="N72" s="3" t="s">
        <v>493</v>
      </c>
      <c r="P72">
        <f>IF(Table3[[#This Row],[State]]="NJ", 1, 0)</f>
        <v>1</v>
      </c>
      <c r="Q72">
        <f>IF(Table3[[#This Row],[State]]="PA", 1, 0)</f>
        <v>0</v>
      </c>
      <c r="R72" t="str">
        <f>IF(Table3[[#This Row],[NJ]]=0,"N/A",IF(ISBLANK(Table3[[#This Row],[Tax Parcel ID]]), "N/A",LEFT(Table3[[#This Row],[Tax Parcel ID]], SEARCH("-", Table3[[#This Row],[Tax Parcel ID]], 1)-1)))</f>
        <v>1026</v>
      </c>
      <c r="S7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8</v>
      </c>
      <c r="T7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38</v>
      </c>
      <c r="U7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http://njparcels.com/property/1026/8/38</v>
      </c>
    </row>
    <row r="73" spans="1:21">
      <c r="A73">
        <v>73</v>
      </c>
      <c r="B73" s="2" t="s">
        <v>199</v>
      </c>
      <c r="I73" s="2" t="s">
        <v>63</v>
      </c>
      <c r="J73" t="s">
        <v>15</v>
      </c>
      <c r="K73" t="s">
        <v>55</v>
      </c>
      <c r="L73">
        <v>1.0900000000000001</v>
      </c>
      <c r="M73">
        <v>1.57</v>
      </c>
      <c r="N73" s="3" t="s">
        <v>494</v>
      </c>
      <c r="P73">
        <f>IF(Table3[[#This Row],[State]]="NJ", 1, 0)</f>
        <v>1</v>
      </c>
      <c r="Q73">
        <f>IF(Table3[[#This Row],[State]]="PA", 1, 0)</f>
        <v>0</v>
      </c>
      <c r="R73" t="str">
        <f>IF(Table3[[#This Row],[NJ]]=0,"N/A",IF(ISBLANK(Table3[[#This Row],[Tax Parcel ID]]), "N/A",LEFT(Table3[[#This Row],[Tax Parcel ID]], SEARCH("-", Table3[[#This Row],[Tax Parcel ID]], 1)-1)))</f>
        <v>1026</v>
      </c>
      <c r="S7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29</v>
      </c>
      <c r="T7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18.02</v>
      </c>
      <c r="U7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http://njparcels.com/property/1026/29/18.02</v>
      </c>
    </row>
    <row r="74" spans="1:21" ht="30">
      <c r="A74">
        <v>74</v>
      </c>
      <c r="B74" s="2" t="s">
        <v>200</v>
      </c>
      <c r="C74" s="2" t="s">
        <v>201</v>
      </c>
      <c r="D74" s="2" t="s">
        <v>53</v>
      </c>
      <c r="E74" s="2" t="s">
        <v>202</v>
      </c>
      <c r="F74" s="2" t="s">
        <v>203</v>
      </c>
      <c r="G74" s="2" t="s">
        <v>204</v>
      </c>
      <c r="H74" s="2" t="s">
        <v>268</v>
      </c>
      <c r="I74" s="2" t="s">
        <v>45</v>
      </c>
      <c r="J74" t="s">
        <v>15</v>
      </c>
      <c r="K74" t="s">
        <v>55</v>
      </c>
      <c r="L74">
        <v>1.38</v>
      </c>
      <c r="M74">
        <v>2.17</v>
      </c>
      <c r="N74" s="3" t="s">
        <v>496</v>
      </c>
      <c r="P74">
        <f>IF(Table3[[#This Row],[State]]="NJ", 1, 0)</f>
        <v>1</v>
      </c>
      <c r="Q74">
        <f>IF(Table3[[#This Row],[State]]="PA", 1, 0)</f>
        <v>0</v>
      </c>
      <c r="R74" t="str">
        <f>IF(Table3[[#This Row],[NJ]]=0,"N/A",IF(ISBLANK(Table3[[#This Row],[Tax Parcel ID]]), "N/A",LEFT(Table3[[#This Row],[Tax Parcel ID]], SEARCH("-", Table3[[#This Row],[Tax Parcel ID]], 1)-1)))</f>
        <v>1015</v>
      </c>
      <c r="S7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22</v>
      </c>
      <c r="T7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59</v>
      </c>
      <c r="U7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http://njparcels.com/property/1015/22/59</v>
      </c>
    </row>
    <row r="75" spans="1:21" ht="60">
      <c r="A75">
        <v>75</v>
      </c>
      <c r="B75" s="2" t="s">
        <v>205</v>
      </c>
      <c r="C75" s="2" t="s">
        <v>206</v>
      </c>
      <c r="D75" s="2" t="s">
        <v>76</v>
      </c>
      <c r="E75" s="2" t="s">
        <v>207</v>
      </c>
      <c r="F75" s="2" t="s">
        <v>208</v>
      </c>
      <c r="G75" s="2" t="s">
        <v>209</v>
      </c>
      <c r="I75" s="2" t="s">
        <v>8</v>
      </c>
      <c r="J75" t="s">
        <v>15</v>
      </c>
      <c r="K75" t="s">
        <v>19</v>
      </c>
      <c r="L75">
        <v>1.45</v>
      </c>
      <c r="M75">
        <v>3.43</v>
      </c>
      <c r="N75" s="3" t="s">
        <v>501</v>
      </c>
      <c r="P75">
        <f>IF(Table3[[#This Row],[State]]="NJ", 1, 0)</f>
        <v>1</v>
      </c>
      <c r="Q75">
        <f>IF(Table3[[#This Row],[State]]="PA", 1, 0)</f>
        <v>0</v>
      </c>
      <c r="R75" t="str">
        <f>IF(Table3[[#This Row],[NJ]]=0,"N/A",IF(ISBLANK(Table3[[#This Row],[Tax Parcel ID]]), "N/A",LEFT(Table3[[#This Row],[Tax Parcel ID]], SEARCH("-", Table3[[#This Row],[Tax Parcel ID]], 1)-1)))</f>
        <v>1106</v>
      </c>
      <c r="S7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93</v>
      </c>
      <c r="T7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3.01</v>
      </c>
      <c r="U7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http://njparcels.com/property/1106/93/3.01</v>
      </c>
    </row>
    <row r="76" spans="1:21" ht="30">
      <c r="A76">
        <v>76</v>
      </c>
      <c r="B76" s="2" t="s">
        <v>210</v>
      </c>
      <c r="C76" s="2" t="s">
        <v>211</v>
      </c>
      <c r="D76" s="2" t="s">
        <v>212</v>
      </c>
      <c r="E76" s="2" t="s">
        <v>213</v>
      </c>
      <c r="F76" s="2" t="s">
        <v>214</v>
      </c>
      <c r="G76" s="2" t="s">
        <v>73</v>
      </c>
      <c r="I76" s="2" t="s">
        <v>63</v>
      </c>
      <c r="J76" t="s">
        <v>15</v>
      </c>
      <c r="K76" t="s">
        <v>55</v>
      </c>
      <c r="L76">
        <v>0.94</v>
      </c>
      <c r="M76">
        <v>2.11</v>
      </c>
      <c r="N76" s="3" t="s">
        <v>499</v>
      </c>
      <c r="P76">
        <f>IF(Table3[[#This Row],[State]]="NJ", 1, 0)</f>
        <v>1</v>
      </c>
      <c r="Q76">
        <f>IF(Table3[[#This Row],[State]]="PA", 1, 0)</f>
        <v>0</v>
      </c>
      <c r="R76" t="str">
        <f>IF(Table3[[#This Row],[NJ]]=0,"N/A",IF(ISBLANK(Table3[[#This Row],[Tax Parcel ID]]), "N/A",LEFT(Table3[[#This Row],[Tax Parcel ID]], SEARCH("-", Table3[[#This Row],[Tax Parcel ID]], 1)-1)))</f>
        <v>1026</v>
      </c>
      <c r="S7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8</v>
      </c>
      <c r="T7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20</v>
      </c>
      <c r="U7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http://njparcels.com/property/1026/8/20</v>
      </c>
    </row>
    <row r="77" spans="1:21">
      <c r="A77">
        <v>77</v>
      </c>
      <c r="B77" s="2" t="s">
        <v>215</v>
      </c>
      <c r="C77" s="2" t="s">
        <v>216</v>
      </c>
      <c r="I77" s="2" t="s">
        <v>63</v>
      </c>
      <c r="J77" t="s">
        <v>15</v>
      </c>
      <c r="K77" t="s">
        <v>55</v>
      </c>
      <c r="L77">
        <v>0.36</v>
      </c>
      <c r="M77">
        <v>0</v>
      </c>
      <c r="N77" s="3" t="s">
        <v>497</v>
      </c>
      <c r="P77">
        <f>IF(Table3[[#This Row],[State]]="NJ", 1, 0)</f>
        <v>1</v>
      </c>
      <c r="Q77">
        <f>IF(Table3[[#This Row],[State]]="PA", 1, 0)</f>
        <v>0</v>
      </c>
      <c r="R77" t="str">
        <f>IF(Table3[[#This Row],[NJ]]=0,"N/A",IF(ISBLANK(Table3[[#This Row],[Tax Parcel ID]]), "N/A",LEFT(Table3[[#This Row],[Tax Parcel ID]], SEARCH("-", Table3[[#This Row],[Tax Parcel ID]], 1)-1)))</f>
        <v>1026</v>
      </c>
      <c r="S7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3.0</v>
      </c>
      <c r="T7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13</v>
      </c>
      <c r="U7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http://njparcels.com/property/1026/3.0/13</v>
      </c>
    </row>
    <row r="78" spans="1:21">
      <c r="A78">
        <v>78</v>
      </c>
      <c r="B78" s="2" t="s">
        <v>215</v>
      </c>
      <c r="C78" s="2" t="s">
        <v>216</v>
      </c>
      <c r="I78" s="2" t="s">
        <v>63</v>
      </c>
      <c r="J78" t="s">
        <v>15</v>
      </c>
      <c r="K78" t="s">
        <v>55</v>
      </c>
      <c r="L78">
        <v>0.12</v>
      </c>
      <c r="M78">
        <v>0</v>
      </c>
      <c r="N78" s="3" t="s">
        <v>498</v>
      </c>
      <c r="P78">
        <f>IF(Table3[[#This Row],[State]]="NJ", 1, 0)</f>
        <v>1</v>
      </c>
      <c r="Q78">
        <f>IF(Table3[[#This Row],[State]]="PA", 1, 0)</f>
        <v>0</v>
      </c>
      <c r="R78" t="str">
        <f>IF(Table3[[#This Row],[NJ]]=0,"N/A",IF(ISBLANK(Table3[[#This Row],[Tax Parcel ID]]), "N/A",LEFT(Table3[[#This Row],[Tax Parcel ID]], SEARCH("-", Table3[[#This Row],[Tax Parcel ID]], 1)-1)))</f>
        <v>1026</v>
      </c>
      <c r="S7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</v>
      </c>
      <c r="T7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13</v>
      </c>
      <c r="U7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http://njparcels.com/property/1026/3/13</v>
      </c>
    </row>
    <row r="79" spans="1:21">
      <c r="A79">
        <v>79</v>
      </c>
      <c r="B79" s="2" t="s">
        <v>76</v>
      </c>
      <c r="I79" s="2" t="s">
        <v>8</v>
      </c>
      <c r="J79" t="s">
        <v>15</v>
      </c>
      <c r="K79" t="s">
        <v>19</v>
      </c>
      <c r="L79">
        <v>2.57</v>
      </c>
      <c r="M79">
        <v>3.34</v>
      </c>
      <c r="N79" s="3" t="s">
        <v>217</v>
      </c>
      <c r="P79">
        <f>IF(Table3[[#This Row],[State]]="NJ", 1, 0)</f>
        <v>1</v>
      </c>
      <c r="Q79">
        <f>IF(Table3[[#This Row],[State]]="PA", 1, 0)</f>
        <v>0</v>
      </c>
      <c r="R79" t="str">
        <f>IF(Table3[[#This Row],[NJ]]=0,"N/A",IF(ISBLANK(Table3[[#This Row],[Tax Parcel ID]]), "N/A",LEFT(Table3[[#This Row],[Tax Parcel ID]], SEARCH("-", Table3[[#This Row],[Tax Parcel ID]], 1)-1)))</f>
        <v>1106</v>
      </c>
      <c r="S7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85</v>
      </c>
      <c r="T7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</v>
      </c>
      <c r="U7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http://njparcels.com/property/1106/85/3</v>
      </c>
    </row>
    <row r="80" spans="1:21">
      <c r="A80">
        <v>80</v>
      </c>
      <c r="B80" s="2" t="s">
        <v>76</v>
      </c>
      <c r="I80" s="2" t="s">
        <v>8</v>
      </c>
      <c r="J80" t="s">
        <v>15</v>
      </c>
      <c r="K80" t="s">
        <v>19</v>
      </c>
      <c r="L80">
        <v>0.01</v>
      </c>
      <c r="M80">
        <v>0.01</v>
      </c>
      <c r="N80" s="3" t="s">
        <v>218</v>
      </c>
      <c r="P80">
        <f>IF(Table3[[#This Row],[State]]="NJ", 1, 0)</f>
        <v>1</v>
      </c>
      <c r="Q80">
        <f>IF(Table3[[#This Row],[State]]="PA", 1, 0)</f>
        <v>0</v>
      </c>
      <c r="R80" t="str">
        <f>IF(Table3[[#This Row],[NJ]]=0,"N/A",IF(ISBLANK(Table3[[#This Row],[Tax Parcel ID]]), "N/A",LEFT(Table3[[#This Row],[Tax Parcel ID]], SEARCH("-", Table3[[#This Row],[Tax Parcel ID]], 1)-1)))</f>
        <v>1106</v>
      </c>
      <c r="S8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85</v>
      </c>
      <c r="T8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8</v>
      </c>
      <c r="U8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http://njparcels.com/property/1106/85/8</v>
      </c>
    </row>
    <row r="81" spans="1:21" ht="30">
      <c r="A81">
        <v>81</v>
      </c>
      <c r="B81" s="2" t="s">
        <v>219</v>
      </c>
      <c r="C81" s="2" t="s">
        <v>220</v>
      </c>
      <c r="I81" s="2" t="s">
        <v>221</v>
      </c>
      <c r="J81" t="s">
        <v>15</v>
      </c>
      <c r="K81" t="s">
        <v>55</v>
      </c>
      <c r="L81">
        <v>2.48</v>
      </c>
      <c r="M81">
        <v>4.37</v>
      </c>
      <c r="N81" s="3" t="s">
        <v>222</v>
      </c>
      <c r="P81">
        <f>IF(Table3[[#This Row],[State]]="NJ", 1, 0)</f>
        <v>1</v>
      </c>
      <c r="Q81">
        <f>IF(Table3[[#This Row],[State]]="PA", 1, 0)</f>
        <v>0</v>
      </c>
      <c r="R81" t="str">
        <f>IF(Table3[[#This Row],[NJ]]=0,"N/A",IF(ISBLANK(Table3[[#This Row],[Tax Parcel ID]]), "N/A",LEFT(Table3[[#This Row],[Tax Parcel ID]], SEARCH("-", Table3[[#This Row],[Tax Parcel ID]], 1)-1)))</f>
        <v>1007</v>
      </c>
      <c r="S8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55</v>
      </c>
      <c r="T8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</v>
      </c>
      <c r="U8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http://njparcels.com/property/1007/55/2</v>
      </c>
    </row>
    <row r="82" spans="1:21" ht="30">
      <c r="A82">
        <v>82</v>
      </c>
      <c r="B82" s="2" t="s">
        <v>219</v>
      </c>
      <c r="C82" s="2" t="s">
        <v>220</v>
      </c>
      <c r="I82" s="2" t="s">
        <v>221</v>
      </c>
      <c r="J82" t="s">
        <v>15</v>
      </c>
      <c r="K82" t="s">
        <v>55</v>
      </c>
      <c r="L82">
        <v>1.1299999999999999</v>
      </c>
      <c r="M82">
        <v>0.01</v>
      </c>
      <c r="N82" s="3" t="s">
        <v>223</v>
      </c>
      <c r="P82">
        <f>IF(Table3[[#This Row],[State]]="NJ", 1, 0)</f>
        <v>1</v>
      </c>
      <c r="Q82">
        <f>IF(Table3[[#This Row],[State]]="PA", 1, 0)</f>
        <v>0</v>
      </c>
      <c r="R82" t="str">
        <f>IF(Table3[[#This Row],[NJ]]=0,"N/A",IF(ISBLANK(Table3[[#This Row],[Tax Parcel ID]]), "N/A",LEFT(Table3[[#This Row],[Tax Parcel ID]], SEARCH("-", Table3[[#This Row],[Tax Parcel ID]], 1)-1)))</f>
        <v>1007</v>
      </c>
      <c r="S8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55</v>
      </c>
      <c r="T8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2.03</v>
      </c>
      <c r="U8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http://njparcels.com/property/1007/55/2.03</v>
      </c>
    </row>
    <row r="83" spans="1:21" ht="30">
      <c r="A83">
        <v>83</v>
      </c>
      <c r="B83" s="2" t="s">
        <v>206</v>
      </c>
      <c r="C83" s="2" t="s">
        <v>76</v>
      </c>
      <c r="D83" s="2" t="s">
        <v>54</v>
      </c>
      <c r="I83" s="2" t="s">
        <v>8</v>
      </c>
      <c r="J83" t="s">
        <v>15</v>
      </c>
      <c r="K83" t="s">
        <v>19</v>
      </c>
      <c r="L83">
        <v>2.14</v>
      </c>
      <c r="M83">
        <v>2.35</v>
      </c>
      <c r="N83" s="3" t="s">
        <v>233</v>
      </c>
      <c r="P83">
        <f>IF(Table3[[#This Row],[State]]="NJ", 1, 0)</f>
        <v>1</v>
      </c>
      <c r="Q83">
        <f>IF(Table3[[#This Row],[State]]="PA", 1, 0)</f>
        <v>0</v>
      </c>
      <c r="R83" t="str">
        <f>IF(Table3[[#This Row],[NJ]]=0,"N/A",IF(ISBLANK(Table3[[#This Row],[Tax Parcel ID]]), "N/A",LEFT(Table3[[#This Row],[Tax Parcel ID]], SEARCH("-", Table3[[#This Row],[Tax Parcel ID]], 1)-1)))</f>
        <v>1106</v>
      </c>
      <c r="S8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60</v>
      </c>
      <c r="T8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4.02</v>
      </c>
      <c r="U8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http://njparcels.com/property/1106/60/4.02</v>
      </c>
    </row>
    <row r="84" spans="1:21">
      <c r="A84">
        <v>84</v>
      </c>
      <c r="B84" s="2" t="s">
        <v>253</v>
      </c>
      <c r="I84" s="2" t="s">
        <v>221</v>
      </c>
      <c r="J84" t="s">
        <v>15</v>
      </c>
      <c r="K84" t="s">
        <v>55</v>
      </c>
      <c r="L84">
        <v>0</v>
      </c>
      <c r="M84">
        <v>0.11</v>
      </c>
      <c r="N84" s="3" t="s">
        <v>254</v>
      </c>
      <c r="P84">
        <f>IF(Table3[[#This Row],[State]]="NJ", 1, 0)</f>
        <v>1</v>
      </c>
      <c r="Q84">
        <f>IF(Table3[[#This Row],[State]]="PA", 1, 0)</f>
        <v>0</v>
      </c>
      <c r="R84" t="str">
        <f>IF(Table3[[#This Row],[NJ]]=0,"N/A",IF(ISBLANK(Table3[[#This Row],[Tax Parcel ID]]), "N/A",LEFT(Table3[[#This Row],[Tax Parcel ID]], SEARCH("-", Table3[[#This Row],[Tax Parcel ID]], 1)-1)))</f>
        <v>1007</v>
      </c>
      <c r="S8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53</v>
      </c>
      <c r="T8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</v>
      </c>
      <c r="U8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http://njparcels.com/property/1007/53/2</v>
      </c>
    </row>
    <row r="85" spans="1:21">
      <c r="A85">
        <v>85</v>
      </c>
      <c r="B85" s="2" t="s">
        <v>253</v>
      </c>
      <c r="I85" s="2" t="s">
        <v>221</v>
      </c>
      <c r="J85" t="s">
        <v>15</v>
      </c>
      <c r="K85" t="s">
        <v>55</v>
      </c>
      <c r="L85">
        <v>0.69</v>
      </c>
      <c r="M85">
        <v>0.84</v>
      </c>
      <c r="N85" s="3" t="s">
        <v>255</v>
      </c>
      <c r="P85">
        <f>IF(Table3[[#This Row],[State]]="NJ", 1, 0)</f>
        <v>1</v>
      </c>
      <c r="Q85">
        <f>IF(Table3[[#This Row],[State]]="PA", 1, 0)</f>
        <v>0</v>
      </c>
      <c r="R85" t="str">
        <f>IF(Table3[[#This Row],[NJ]]=0,"N/A",IF(ISBLANK(Table3[[#This Row],[Tax Parcel ID]]), "N/A",LEFT(Table3[[#This Row],[Tax Parcel ID]], SEARCH("-", Table3[[#This Row],[Tax Parcel ID]], 1)-1)))</f>
        <v>1007</v>
      </c>
      <c r="S8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53</v>
      </c>
      <c r="T8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2.01</v>
      </c>
      <c r="U8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http://njparcels.com/property/1007/53/2.01</v>
      </c>
    </row>
    <row r="86" spans="1:21" ht="30">
      <c r="A86">
        <v>86</v>
      </c>
      <c r="B86" s="2" t="s">
        <v>256</v>
      </c>
      <c r="C86" s="2" t="s">
        <v>257</v>
      </c>
      <c r="D86" s="2" t="s">
        <v>53</v>
      </c>
      <c r="E86" s="2" t="s">
        <v>72</v>
      </c>
      <c r="I86" s="2" t="s">
        <v>45</v>
      </c>
      <c r="J86" t="s">
        <v>15</v>
      </c>
      <c r="K86" t="s">
        <v>55</v>
      </c>
      <c r="L86">
        <v>0.83</v>
      </c>
      <c r="M86">
        <v>0.13</v>
      </c>
      <c r="N86" s="3" t="s">
        <v>258</v>
      </c>
      <c r="P86">
        <f>IF(Table3[[#This Row],[State]]="NJ", 1, 0)</f>
        <v>1</v>
      </c>
      <c r="Q86">
        <f>IF(Table3[[#This Row],[State]]="PA", 1, 0)</f>
        <v>0</v>
      </c>
      <c r="R86" t="str">
        <f>IF(Table3[[#This Row],[NJ]]=0,"N/A",IF(ISBLANK(Table3[[#This Row],[Tax Parcel ID]]), "N/A",LEFT(Table3[[#This Row],[Tax Parcel ID]], SEARCH("-", Table3[[#This Row],[Tax Parcel ID]], 1)-1)))</f>
        <v>1015</v>
      </c>
      <c r="S8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15</v>
      </c>
      <c r="T8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3.01</v>
      </c>
      <c r="U8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http://njparcels.com/property/1015/15/3.01</v>
      </c>
    </row>
    <row r="87" spans="1:21">
      <c r="A87">
        <v>87</v>
      </c>
      <c r="B87" s="2" t="s">
        <v>259</v>
      </c>
      <c r="C87" s="2" t="s">
        <v>260</v>
      </c>
      <c r="D87" s="2" t="s">
        <v>261</v>
      </c>
      <c r="E87" s="2" t="s">
        <v>262</v>
      </c>
      <c r="I87" s="2" t="s">
        <v>45</v>
      </c>
      <c r="J87" t="s">
        <v>15</v>
      </c>
      <c r="K87" t="s">
        <v>55</v>
      </c>
      <c r="L87">
        <v>0.38</v>
      </c>
      <c r="M87">
        <v>0.51</v>
      </c>
      <c r="N87" s="3" t="s">
        <v>263</v>
      </c>
      <c r="P87">
        <f>IF(Table3[[#This Row],[State]]="NJ", 1, 0)</f>
        <v>1</v>
      </c>
      <c r="Q87">
        <f>IF(Table3[[#This Row],[State]]="PA", 1, 0)</f>
        <v>0</v>
      </c>
      <c r="R87" t="str">
        <f>IF(Table3[[#This Row],[NJ]]=0,"N/A",IF(ISBLANK(Table3[[#This Row],[Tax Parcel ID]]), "N/A",LEFT(Table3[[#This Row],[Tax Parcel ID]], SEARCH("-", Table3[[#This Row],[Tax Parcel ID]], 1)-1)))</f>
        <v>1015</v>
      </c>
      <c r="S8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22</v>
      </c>
      <c r="T8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55.01</v>
      </c>
      <c r="U8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http://njparcels.com/property/1015/22/55.01</v>
      </c>
    </row>
    <row r="88" spans="1:21">
      <c r="A88">
        <v>88</v>
      </c>
      <c r="B88" s="2" t="s">
        <v>264</v>
      </c>
      <c r="I88" s="2" t="s">
        <v>45</v>
      </c>
      <c r="J88" t="s">
        <v>15</v>
      </c>
      <c r="K88" t="s">
        <v>55</v>
      </c>
      <c r="L88">
        <v>0.54</v>
      </c>
      <c r="M88">
        <v>0.53</v>
      </c>
      <c r="N88" s="3" t="s">
        <v>265</v>
      </c>
      <c r="P88">
        <f>IF(Table3[[#This Row],[State]]="NJ", 1, 0)</f>
        <v>1</v>
      </c>
      <c r="Q88">
        <f>IF(Table3[[#This Row],[State]]="PA", 1, 0)</f>
        <v>0</v>
      </c>
      <c r="R88" t="str">
        <f>IF(Table3[[#This Row],[NJ]]=0,"N/A",IF(ISBLANK(Table3[[#This Row],[Tax Parcel ID]]), "N/A",LEFT(Table3[[#This Row],[Tax Parcel ID]], SEARCH("-", Table3[[#This Row],[Tax Parcel ID]], 1)-1)))</f>
        <v>1015</v>
      </c>
      <c r="S8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8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</v>
      </c>
      <c r="U8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http://njparcels.com/property/1015/21/14</v>
      </c>
    </row>
    <row r="89" spans="1:21" ht="30">
      <c r="A89">
        <v>89</v>
      </c>
      <c r="B89" s="2" t="s">
        <v>266</v>
      </c>
      <c r="C89" s="2" t="s">
        <v>72</v>
      </c>
      <c r="I89" s="2" t="s">
        <v>45</v>
      </c>
      <c r="J89" t="s">
        <v>15</v>
      </c>
      <c r="K89" t="s">
        <v>55</v>
      </c>
      <c r="L89">
        <v>0.41</v>
      </c>
      <c r="M89">
        <v>0.59</v>
      </c>
      <c r="N89" s="3" t="s">
        <v>267</v>
      </c>
      <c r="P89">
        <f>IF(Table3[[#This Row],[State]]="NJ", 1, 0)</f>
        <v>1</v>
      </c>
      <c r="Q89">
        <f>IF(Table3[[#This Row],[State]]="PA", 1, 0)</f>
        <v>0</v>
      </c>
      <c r="R89" t="str">
        <f>IF(Table3[[#This Row],[NJ]]=0,"N/A",IF(ISBLANK(Table3[[#This Row],[Tax Parcel ID]]), "N/A",LEFT(Table3[[#This Row],[Tax Parcel ID]], SEARCH("-", Table3[[#This Row],[Tax Parcel ID]], 1)-1)))</f>
        <v>1015</v>
      </c>
      <c r="S8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8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30.02</v>
      </c>
      <c r="U8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http://njparcels.com/property/1015/21/30.02</v>
      </c>
    </row>
    <row r="90" spans="1:21" ht="30">
      <c r="A90">
        <v>90</v>
      </c>
      <c r="B90" s="2" t="s">
        <v>268</v>
      </c>
      <c r="C90" s="2" t="s">
        <v>269</v>
      </c>
      <c r="D90" s="2" t="s">
        <v>270</v>
      </c>
      <c r="E90" s="2" t="s">
        <v>271</v>
      </c>
      <c r="F90" s="2" t="s">
        <v>272</v>
      </c>
      <c r="G90" s="2" t="s">
        <v>203</v>
      </c>
      <c r="H90" s="2" t="s">
        <v>204</v>
      </c>
      <c r="I90" s="2" t="s">
        <v>45</v>
      </c>
      <c r="J90" t="s">
        <v>15</v>
      </c>
      <c r="K90" t="s">
        <v>55</v>
      </c>
      <c r="L90">
        <v>0.46</v>
      </c>
      <c r="M90">
        <v>0.74</v>
      </c>
      <c r="N90" s="3" t="s">
        <v>274</v>
      </c>
      <c r="P90">
        <f>IF(Table3[[#This Row],[State]]="NJ", 1, 0)</f>
        <v>1</v>
      </c>
      <c r="Q90">
        <f>IF(Table3[[#This Row],[State]]="PA", 1, 0)</f>
        <v>0</v>
      </c>
      <c r="R90" t="str">
        <f>IF(Table3[[#This Row],[NJ]]=0,"N/A",IF(ISBLANK(Table3[[#This Row],[Tax Parcel ID]]), "N/A",LEFT(Table3[[#This Row],[Tax Parcel ID]], SEARCH("-", Table3[[#This Row],[Tax Parcel ID]], 1)-1)))</f>
        <v>1015</v>
      </c>
      <c r="S9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22</v>
      </c>
      <c r="T9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62</v>
      </c>
      <c r="U9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http://njparcels.com/property/1015/22/62</v>
      </c>
    </row>
    <row r="91" spans="1:21" ht="45">
      <c r="A91">
        <v>91</v>
      </c>
      <c r="B91" s="2" t="s">
        <v>275</v>
      </c>
      <c r="C91" s="2" t="s">
        <v>276</v>
      </c>
      <c r="D91" s="2" t="s">
        <v>277</v>
      </c>
      <c r="E91" s="2" t="s">
        <v>278</v>
      </c>
      <c r="I91" s="2" t="s">
        <v>37</v>
      </c>
      <c r="J91" t="s">
        <v>15</v>
      </c>
      <c r="K91" t="s">
        <v>55</v>
      </c>
      <c r="L91">
        <v>2.65</v>
      </c>
      <c r="M91">
        <v>4.22</v>
      </c>
      <c r="N91" s="3" t="s">
        <v>279</v>
      </c>
      <c r="P91">
        <f>IF(Table3[[#This Row],[State]]="NJ", 1, 0)</f>
        <v>1</v>
      </c>
      <c r="Q91">
        <f>IF(Table3[[#This Row],[State]]="PA", 1, 0)</f>
        <v>0</v>
      </c>
      <c r="R91" t="str">
        <f>IF(Table3[[#This Row],[NJ]]=0,"N/A",IF(ISBLANK(Table3[[#This Row],[Tax Parcel ID]]), "N/A",LEFT(Table3[[#This Row],[Tax Parcel ID]], SEARCH("-", Table3[[#This Row],[Tax Parcel ID]], 1)-1)))</f>
        <v>1016</v>
      </c>
      <c r="S9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12</v>
      </c>
      <c r="T9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32</v>
      </c>
      <c r="U9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http://njparcels.com/property/1016/12/32</v>
      </c>
    </row>
    <row r="92" spans="1:21" ht="30">
      <c r="A92">
        <v>92</v>
      </c>
      <c r="B92" s="2" t="s">
        <v>280</v>
      </c>
      <c r="C92" s="2" t="s">
        <v>281</v>
      </c>
      <c r="I92" s="2" t="s">
        <v>45</v>
      </c>
      <c r="J92" t="s">
        <v>15</v>
      </c>
      <c r="K92" t="s">
        <v>55</v>
      </c>
      <c r="L92">
        <v>1.014</v>
      </c>
      <c r="M92">
        <v>1.83</v>
      </c>
      <c r="N92" s="3" t="s">
        <v>282</v>
      </c>
      <c r="P92">
        <f>IF(Table3[[#This Row],[State]]="NJ", 1, 0)</f>
        <v>1</v>
      </c>
      <c r="Q92">
        <f>IF(Table3[[#This Row],[State]]="PA", 1, 0)</f>
        <v>0</v>
      </c>
      <c r="R92" t="str">
        <f>IF(Table3[[#This Row],[NJ]]=0,"N/A",IF(ISBLANK(Table3[[#This Row],[Tax Parcel ID]]), "N/A",LEFT(Table3[[#This Row],[Tax Parcel ID]], SEARCH("-", Table3[[#This Row],[Tax Parcel ID]], 1)-1)))</f>
        <v>1015</v>
      </c>
      <c r="S9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17</v>
      </c>
      <c r="T9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20</v>
      </c>
      <c r="U9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http://njparcels.com/property/1015/17/20</v>
      </c>
    </row>
    <row r="93" spans="1:21">
      <c r="A93">
        <v>93</v>
      </c>
      <c r="B93" s="2" t="s">
        <v>72</v>
      </c>
      <c r="I93" s="2" t="s">
        <v>45</v>
      </c>
      <c r="J93" t="s">
        <v>15</v>
      </c>
      <c r="K93" t="s">
        <v>55</v>
      </c>
      <c r="L93">
        <v>0.04</v>
      </c>
      <c r="M93">
        <v>0.08</v>
      </c>
      <c r="N93" s="3" t="s">
        <v>283</v>
      </c>
      <c r="P93">
        <f>IF(Table3[[#This Row],[State]]="NJ", 1, 0)</f>
        <v>1</v>
      </c>
      <c r="Q93">
        <f>IF(Table3[[#This Row],[State]]="PA", 1, 0)</f>
        <v>0</v>
      </c>
      <c r="R93" t="str">
        <f>IF(Table3[[#This Row],[NJ]]=0,"N/A",IF(ISBLANK(Table3[[#This Row],[Tax Parcel ID]]), "N/A",LEFT(Table3[[#This Row],[Tax Parcel ID]], SEARCH("-", Table3[[#This Row],[Tax Parcel ID]], 1)-1)))</f>
        <v>1015</v>
      </c>
      <c r="S9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22</v>
      </c>
      <c r="T9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90</v>
      </c>
      <c r="U9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http://njparcels.com/property/1015/22/90</v>
      </c>
    </row>
    <row r="94" spans="1:21" ht="30">
      <c r="A94">
        <v>94</v>
      </c>
      <c r="B94" s="2" t="s">
        <v>284</v>
      </c>
      <c r="I94" s="2" t="s">
        <v>8</v>
      </c>
      <c r="J94" t="s">
        <v>15</v>
      </c>
      <c r="K94" t="s">
        <v>19</v>
      </c>
      <c r="L94">
        <v>1.07</v>
      </c>
      <c r="M94">
        <v>3.24</v>
      </c>
      <c r="N94" s="3" t="s">
        <v>285</v>
      </c>
      <c r="P94">
        <f>IF(Table3[[#This Row],[State]]="NJ", 1, 0)</f>
        <v>1</v>
      </c>
      <c r="Q94">
        <f>IF(Table3[[#This Row],[State]]="PA", 1, 0)</f>
        <v>0</v>
      </c>
      <c r="R94" t="str">
        <f>IF(Table3[[#This Row],[NJ]]=0,"N/A",IF(ISBLANK(Table3[[#This Row],[Tax Parcel ID]]), "N/A",LEFT(Table3[[#This Row],[Tax Parcel ID]], SEARCH("-", Table3[[#This Row],[Tax Parcel ID]], 1)-1)))</f>
        <v>1106</v>
      </c>
      <c r="S9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91</v>
      </c>
      <c r="T9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</v>
      </c>
      <c r="U9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http://njparcels.com/property/1106/91/5</v>
      </c>
    </row>
    <row r="95" spans="1:21" ht="30">
      <c r="A95">
        <v>95</v>
      </c>
      <c r="B95" s="2" t="s">
        <v>286</v>
      </c>
      <c r="C95" s="2" t="s">
        <v>287</v>
      </c>
      <c r="D95" s="2" t="s">
        <v>53</v>
      </c>
      <c r="E95" s="2" t="s">
        <v>73</v>
      </c>
      <c r="I95" s="2" t="s">
        <v>232</v>
      </c>
      <c r="J95" t="s">
        <v>15</v>
      </c>
      <c r="K95" t="s">
        <v>55</v>
      </c>
      <c r="L95">
        <v>0.03</v>
      </c>
      <c r="M95">
        <v>0</v>
      </c>
      <c r="N95" s="3" t="s">
        <v>288</v>
      </c>
      <c r="P95">
        <f>IF(Table3[[#This Row],[State]]="NJ", 1, 0)</f>
        <v>1</v>
      </c>
      <c r="Q95">
        <f>IF(Table3[[#This Row],[State]]="PA", 1, 0)</f>
        <v>0</v>
      </c>
      <c r="R95" t="str">
        <f>IF(Table3[[#This Row],[NJ]]=0,"N/A",IF(ISBLANK(Table3[[#This Row],[Tax Parcel ID]]), "N/A",LEFT(Table3[[#This Row],[Tax Parcel ID]], SEARCH("-", Table3[[#This Row],[Tax Parcel ID]], 1)-1)))</f>
        <v>1001</v>
      </c>
      <c r="S9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18</v>
      </c>
      <c r="T9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47</v>
      </c>
      <c r="U9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http://njparcels.com/property/1001/18/47</v>
      </c>
    </row>
    <row r="96" spans="1:21" ht="30">
      <c r="A96">
        <v>96</v>
      </c>
      <c r="B96" s="2" t="s">
        <v>289</v>
      </c>
      <c r="C96" s="2" t="s">
        <v>53</v>
      </c>
      <c r="D96" s="2" t="s">
        <v>290</v>
      </c>
      <c r="E96" s="2" t="s">
        <v>73</v>
      </c>
      <c r="I96" s="2" t="s">
        <v>37</v>
      </c>
      <c r="J96" t="s">
        <v>15</v>
      </c>
      <c r="K96" t="s">
        <v>55</v>
      </c>
      <c r="L96">
        <v>1.29</v>
      </c>
      <c r="M96">
        <v>1.72</v>
      </c>
      <c r="N96" s="3" t="s">
        <v>291</v>
      </c>
      <c r="P96">
        <f>IF(Table3[[#This Row],[State]]="NJ", 1, 0)</f>
        <v>1</v>
      </c>
      <c r="Q96">
        <f>IF(Table3[[#This Row],[State]]="PA", 1, 0)</f>
        <v>0</v>
      </c>
      <c r="R96" t="str">
        <f>IF(Table3[[#This Row],[NJ]]=0,"N/A",IF(ISBLANK(Table3[[#This Row],[Tax Parcel ID]]), "N/A",LEFT(Table3[[#This Row],[Tax Parcel ID]], SEARCH("-", Table3[[#This Row],[Tax Parcel ID]], 1)-1)))</f>
        <v>1016</v>
      </c>
      <c r="S9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12</v>
      </c>
      <c r="T9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19</v>
      </c>
      <c r="U9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http://njparcels.com/property/1016/12/19</v>
      </c>
    </row>
    <row r="97" spans="1:21" ht="30">
      <c r="A97">
        <v>97</v>
      </c>
      <c r="B97" s="2" t="s">
        <v>292</v>
      </c>
      <c r="C97" s="2" t="s">
        <v>293</v>
      </c>
      <c r="D97" s="2" t="s">
        <v>294</v>
      </c>
      <c r="E97" s="2" t="s">
        <v>295</v>
      </c>
      <c r="F97" s="2" t="s">
        <v>296</v>
      </c>
      <c r="G97" s="2" t="s">
        <v>297</v>
      </c>
      <c r="H97" s="2" t="s">
        <v>73</v>
      </c>
      <c r="I97" s="2" t="s">
        <v>45</v>
      </c>
      <c r="J97" t="s">
        <v>15</v>
      </c>
      <c r="K97" t="s">
        <v>55</v>
      </c>
      <c r="L97">
        <v>1.29</v>
      </c>
      <c r="M97">
        <v>1.8</v>
      </c>
      <c r="N97" s="3" t="s">
        <v>298</v>
      </c>
      <c r="P97">
        <f>IF(Table3[[#This Row],[State]]="NJ", 1, 0)</f>
        <v>1</v>
      </c>
      <c r="Q97">
        <f>IF(Table3[[#This Row],[State]]="PA", 1, 0)</f>
        <v>0</v>
      </c>
      <c r="R97" t="str">
        <f>IF(Table3[[#This Row],[NJ]]=0,"N/A",IF(ISBLANK(Table3[[#This Row],[Tax Parcel ID]]), "N/A",LEFT(Table3[[#This Row],[Tax Parcel ID]], SEARCH("-", Table3[[#This Row],[Tax Parcel ID]], 1)-1)))</f>
        <v>1015</v>
      </c>
      <c r="S9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20</v>
      </c>
      <c r="T9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9</v>
      </c>
      <c r="U9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http://njparcels.com/property/1015/20/9</v>
      </c>
    </row>
    <row r="98" spans="1:21" ht="30">
      <c r="A98">
        <v>98</v>
      </c>
      <c r="B98" s="2" t="s">
        <v>299</v>
      </c>
      <c r="C98" s="2" t="s">
        <v>53</v>
      </c>
      <c r="D98" s="2" t="s">
        <v>73</v>
      </c>
      <c r="E98" s="2" t="s">
        <v>300</v>
      </c>
      <c r="F98" s="2" t="s">
        <v>301</v>
      </c>
      <c r="I98" s="2" t="s">
        <v>63</v>
      </c>
      <c r="J98" t="s">
        <v>15</v>
      </c>
      <c r="K98" t="s">
        <v>55</v>
      </c>
      <c r="L98">
        <v>4.55</v>
      </c>
      <c r="M98">
        <v>6.12</v>
      </c>
      <c r="N98" s="3" t="s">
        <v>302</v>
      </c>
      <c r="P98">
        <f>IF(Table3[[#This Row],[State]]="NJ", 1, 0)</f>
        <v>1</v>
      </c>
      <c r="Q98">
        <f>IF(Table3[[#This Row],[State]]="PA", 1, 0)</f>
        <v>0</v>
      </c>
      <c r="R98" t="str">
        <f>IF(Table3[[#This Row],[NJ]]=0,"N/A",IF(ISBLANK(Table3[[#This Row],[Tax Parcel ID]]), "N/A",LEFT(Table3[[#This Row],[Tax Parcel ID]], SEARCH("-", Table3[[#This Row],[Tax Parcel ID]], 1)-1)))</f>
        <v>1026</v>
      </c>
      <c r="S9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</v>
      </c>
      <c r="T9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24.01</v>
      </c>
      <c r="U9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http://njparcels.com/property/1026/5/24.01</v>
      </c>
    </row>
    <row r="99" spans="1:21" ht="30">
      <c r="A99">
        <v>99</v>
      </c>
      <c r="B99" s="2" t="s">
        <v>303</v>
      </c>
      <c r="C99" s="2" t="s">
        <v>304</v>
      </c>
      <c r="D99" s="2" t="s">
        <v>73</v>
      </c>
      <c r="E99" s="2" t="s">
        <v>220</v>
      </c>
      <c r="I99" s="2" t="s">
        <v>221</v>
      </c>
      <c r="J99" t="s">
        <v>15</v>
      </c>
      <c r="K99" t="s">
        <v>55</v>
      </c>
      <c r="L99">
        <v>1.93</v>
      </c>
      <c r="M99">
        <v>3.91</v>
      </c>
      <c r="N99" s="3" t="s">
        <v>305</v>
      </c>
      <c r="P99">
        <f>IF(Table3[[#This Row],[State]]="NJ", 1, 0)</f>
        <v>1</v>
      </c>
      <c r="Q99">
        <f>IF(Table3[[#This Row],[State]]="PA", 1, 0)</f>
        <v>0</v>
      </c>
      <c r="R99" t="str">
        <f>IF(Table3[[#This Row],[NJ]]=0,"N/A",IF(ISBLANK(Table3[[#This Row],[Tax Parcel ID]]), "N/A",LEFT(Table3[[#This Row],[Tax Parcel ID]], SEARCH("-", Table3[[#This Row],[Tax Parcel ID]], 1)-1)))</f>
        <v>1007</v>
      </c>
      <c r="S9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19</v>
      </c>
      <c r="T9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37</v>
      </c>
      <c r="U9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http://njparcels.com/property/1007/19/37</v>
      </c>
    </row>
    <row r="100" spans="1:21" ht="30">
      <c r="A100">
        <v>100</v>
      </c>
      <c r="B100" s="2" t="s">
        <v>303</v>
      </c>
      <c r="C100" s="2" t="s">
        <v>304</v>
      </c>
      <c r="D100" s="2" t="s">
        <v>73</v>
      </c>
      <c r="E100" s="2" t="s">
        <v>240</v>
      </c>
      <c r="I100" s="2" t="s">
        <v>37</v>
      </c>
      <c r="J100" t="s">
        <v>15</v>
      </c>
      <c r="K100" t="s">
        <v>55</v>
      </c>
      <c r="L100">
        <v>0.32</v>
      </c>
      <c r="M100">
        <v>0.34</v>
      </c>
      <c r="N100" s="3" t="s">
        <v>306</v>
      </c>
      <c r="P100">
        <f>IF(Table3[[#This Row],[State]]="NJ", 1, 0)</f>
        <v>1</v>
      </c>
      <c r="Q100">
        <f>IF(Table3[[#This Row],[State]]="PA", 1, 0)</f>
        <v>0</v>
      </c>
      <c r="R100" t="str">
        <f>IF(Table3[[#This Row],[NJ]]=0,"N/A",IF(ISBLANK(Table3[[#This Row],[Tax Parcel ID]]), "N/A",LEFT(Table3[[#This Row],[Tax Parcel ID]], SEARCH("-", Table3[[#This Row],[Tax Parcel ID]], 1)-1)))</f>
        <v>1016</v>
      </c>
      <c r="S10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36</v>
      </c>
      <c r="T10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11</v>
      </c>
      <c r="U10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http://njparcels.com/property/1016/36/11</v>
      </c>
    </row>
    <row r="101" spans="1:21">
      <c r="A101">
        <v>101</v>
      </c>
      <c r="B101" s="2" t="s">
        <v>310</v>
      </c>
      <c r="C101" s="2" t="s">
        <v>311</v>
      </c>
      <c r="I101" s="2" t="s">
        <v>221</v>
      </c>
      <c r="J101" t="s">
        <v>15</v>
      </c>
      <c r="K101" t="s">
        <v>55</v>
      </c>
      <c r="L101">
        <v>1.54</v>
      </c>
      <c r="M101">
        <v>0</v>
      </c>
      <c r="N101" s="3" t="s">
        <v>312</v>
      </c>
      <c r="P101">
        <f>IF(Table3[[#This Row],[State]]="NJ", 1, 0)</f>
        <v>1</v>
      </c>
      <c r="Q101">
        <f>IF(Table3[[#This Row],[State]]="PA", 1, 0)</f>
        <v>0</v>
      </c>
      <c r="R101" t="str">
        <f>IF(Table3[[#This Row],[NJ]]=0,"N/A",IF(ISBLANK(Table3[[#This Row],[Tax Parcel ID]]), "N/A",LEFT(Table3[[#This Row],[Tax Parcel ID]], SEARCH("-", Table3[[#This Row],[Tax Parcel ID]], 1)-1)))</f>
        <v>1007</v>
      </c>
      <c r="S10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33</v>
      </c>
      <c r="T10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19</v>
      </c>
      <c r="U10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http://njparcels.com/property/1007/33/19</v>
      </c>
    </row>
    <row r="102" spans="1:21">
      <c r="A102">
        <v>102</v>
      </c>
      <c r="B102" s="2" t="s">
        <v>313</v>
      </c>
      <c r="C102" s="2" t="s">
        <v>314</v>
      </c>
      <c r="D102" s="2" t="s">
        <v>54</v>
      </c>
      <c r="I102" s="2" t="s">
        <v>221</v>
      </c>
      <c r="J102" t="s">
        <v>15</v>
      </c>
      <c r="K102" t="s">
        <v>55</v>
      </c>
      <c r="L102">
        <v>1.41</v>
      </c>
      <c r="M102">
        <v>1.5</v>
      </c>
      <c r="N102" s="3" t="s">
        <v>315</v>
      </c>
      <c r="P102">
        <f>IF(Table3[[#This Row],[State]]="NJ", 1, 0)</f>
        <v>1</v>
      </c>
      <c r="Q102">
        <f>IF(Table3[[#This Row],[State]]="PA", 1, 0)</f>
        <v>0</v>
      </c>
      <c r="R102" t="str">
        <f>IF(Table3[[#This Row],[NJ]]=0,"N/A",IF(ISBLANK(Table3[[#This Row],[Tax Parcel ID]]), "N/A",LEFT(Table3[[#This Row],[Tax Parcel ID]], SEARCH("-", Table3[[#This Row],[Tax Parcel ID]], 1)-1)))</f>
        <v>1007</v>
      </c>
      <c r="S10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32</v>
      </c>
      <c r="T10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33</v>
      </c>
      <c r="U10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http://njparcels.com/property/1007/32/33</v>
      </c>
    </row>
    <row r="103" spans="1:21" ht="45">
      <c r="A103">
        <v>103</v>
      </c>
      <c r="B103" s="2" t="s">
        <v>316</v>
      </c>
      <c r="C103" s="2" t="s">
        <v>317</v>
      </c>
      <c r="D103" s="2" t="s">
        <v>73</v>
      </c>
      <c r="E103" s="2" t="s">
        <v>53</v>
      </c>
      <c r="F103" s="2" t="s">
        <v>220</v>
      </c>
      <c r="G103" s="2" t="s">
        <v>318</v>
      </c>
      <c r="H103" s="2" t="s">
        <v>319</v>
      </c>
      <c r="I103" s="2" t="s">
        <v>221</v>
      </c>
      <c r="J103" t="s">
        <v>15</v>
      </c>
      <c r="K103" t="s">
        <v>55</v>
      </c>
      <c r="L103">
        <v>1.06</v>
      </c>
      <c r="M103">
        <v>0</v>
      </c>
      <c r="N103" s="3" t="s">
        <v>320</v>
      </c>
      <c r="P103">
        <f>IF(Table3[[#This Row],[State]]="NJ", 1, 0)</f>
        <v>1</v>
      </c>
      <c r="Q103">
        <f>IF(Table3[[#This Row],[State]]="PA", 1, 0)</f>
        <v>0</v>
      </c>
      <c r="R103" t="str">
        <f>IF(Table3[[#This Row],[NJ]]=0,"N/A",IF(ISBLANK(Table3[[#This Row],[Tax Parcel ID]]), "N/A",LEFT(Table3[[#This Row],[Tax Parcel ID]], SEARCH("-", Table3[[#This Row],[Tax Parcel ID]], 1)-1)))</f>
        <v>1007</v>
      </c>
      <c r="S10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10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</v>
      </c>
      <c r="U10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http://njparcels.com/property/1007/62/4</v>
      </c>
    </row>
    <row r="104" spans="1:21" ht="30">
      <c r="A104">
        <v>104</v>
      </c>
      <c r="B104" s="2" t="s">
        <v>321</v>
      </c>
      <c r="C104" s="2" t="s">
        <v>322</v>
      </c>
      <c r="I104" s="2" t="s">
        <v>221</v>
      </c>
      <c r="J104" t="s">
        <v>15</v>
      </c>
      <c r="K104" t="s">
        <v>55</v>
      </c>
      <c r="L104">
        <v>0.67</v>
      </c>
      <c r="M104">
        <v>0</v>
      </c>
      <c r="N104" s="3" t="s">
        <v>323</v>
      </c>
      <c r="P104">
        <f>IF(Table3[[#This Row],[State]]="NJ", 1, 0)</f>
        <v>1</v>
      </c>
      <c r="Q104">
        <f>IF(Table3[[#This Row],[State]]="PA", 1, 0)</f>
        <v>0</v>
      </c>
      <c r="R104" t="str">
        <f>IF(Table3[[#This Row],[NJ]]=0,"N/A",IF(ISBLANK(Table3[[#This Row],[Tax Parcel ID]]), "N/A",LEFT(Table3[[#This Row],[Tax Parcel ID]], SEARCH("-", Table3[[#This Row],[Tax Parcel ID]], 1)-1)))</f>
        <v>1007</v>
      </c>
      <c r="S10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55</v>
      </c>
      <c r="T10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</v>
      </c>
      <c r="U10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http://njparcels.com/property/1007/55/3</v>
      </c>
    </row>
    <row r="105" spans="1:21" ht="30">
      <c r="A105">
        <v>105</v>
      </c>
      <c r="B105" s="2" t="s">
        <v>324</v>
      </c>
      <c r="C105" s="2" t="s">
        <v>53</v>
      </c>
      <c r="D105" s="2" t="s">
        <v>325</v>
      </c>
      <c r="I105" s="2" t="s">
        <v>45</v>
      </c>
      <c r="J105" t="s">
        <v>15</v>
      </c>
      <c r="K105" t="s">
        <v>55</v>
      </c>
      <c r="L105">
        <v>2.35</v>
      </c>
      <c r="M105">
        <v>3.4</v>
      </c>
      <c r="N105" s="3" t="s">
        <v>326</v>
      </c>
      <c r="P105">
        <f>IF(Table3[[#This Row],[State]]="NJ", 1, 0)</f>
        <v>1</v>
      </c>
      <c r="Q105">
        <f>IF(Table3[[#This Row],[State]]="PA", 1, 0)</f>
        <v>0</v>
      </c>
      <c r="R105" t="str">
        <f>IF(Table3[[#This Row],[NJ]]=0,"N/A",IF(ISBLANK(Table3[[#This Row],[Tax Parcel ID]]), "N/A",LEFT(Table3[[#This Row],[Tax Parcel ID]], SEARCH("-", Table3[[#This Row],[Tax Parcel ID]], 1)-1)))</f>
        <v>1015</v>
      </c>
      <c r="S10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15</v>
      </c>
      <c r="T10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</v>
      </c>
      <c r="U10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http://njparcels.com/property/1015/15/3</v>
      </c>
    </row>
    <row r="106" spans="1:21" ht="30">
      <c r="A106">
        <v>106</v>
      </c>
      <c r="B106" s="2" t="s">
        <v>327</v>
      </c>
      <c r="C106" s="2" t="s">
        <v>328</v>
      </c>
      <c r="D106" s="2" t="s">
        <v>322</v>
      </c>
      <c r="I106" s="2" t="s">
        <v>45</v>
      </c>
      <c r="J106" t="s">
        <v>15</v>
      </c>
      <c r="K106" t="s">
        <v>55</v>
      </c>
      <c r="L106">
        <v>0.82</v>
      </c>
      <c r="M106">
        <v>0.86</v>
      </c>
      <c r="N106" s="3" t="s">
        <v>329</v>
      </c>
      <c r="P106">
        <f>IF(Table3[[#This Row],[State]]="NJ", 1, 0)</f>
        <v>1</v>
      </c>
      <c r="Q106">
        <f>IF(Table3[[#This Row],[State]]="PA", 1, 0)</f>
        <v>0</v>
      </c>
      <c r="R106" t="str">
        <f>IF(Table3[[#This Row],[NJ]]=0,"N/A",IF(ISBLANK(Table3[[#This Row],[Tax Parcel ID]]), "N/A",LEFT(Table3[[#This Row],[Tax Parcel ID]], SEARCH("-", Table3[[#This Row],[Tax Parcel ID]], 1)-1)))</f>
        <v>1015</v>
      </c>
      <c r="S106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106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15</v>
      </c>
      <c r="U10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http://njparcels.com/property/1015/21/15</v>
      </c>
    </row>
    <row r="107" spans="1:21" ht="30">
      <c r="A107">
        <v>107</v>
      </c>
      <c r="B107" s="2" t="s">
        <v>330</v>
      </c>
      <c r="C107" s="2" t="s">
        <v>331</v>
      </c>
      <c r="D107" s="2" t="s">
        <v>53</v>
      </c>
      <c r="E107" s="2" t="s">
        <v>73</v>
      </c>
      <c r="I107" s="2" t="s">
        <v>221</v>
      </c>
      <c r="J107" t="s">
        <v>15</v>
      </c>
      <c r="K107" t="s">
        <v>55</v>
      </c>
      <c r="L107">
        <v>1.89</v>
      </c>
      <c r="M107">
        <v>4.0999999999999996</v>
      </c>
      <c r="N107" s="3" t="s">
        <v>332</v>
      </c>
      <c r="P107">
        <f>IF(Table3[[#This Row],[State]]="NJ", 1, 0)</f>
        <v>1</v>
      </c>
      <c r="Q107">
        <f>IF(Table3[[#This Row],[State]]="PA", 1, 0)</f>
        <v>0</v>
      </c>
      <c r="R107" t="str">
        <f>IF(Table3[[#This Row],[NJ]]=0,"N/A",IF(ISBLANK(Table3[[#This Row],[Tax Parcel ID]]), "N/A",LEFT(Table3[[#This Row],[Tax Parcel ID]], SEARCH("-", Table3[[#This Row],[Tax Parcel ID]], 1)-1)))</f>
        <v>1007</v>
      </c>
      <c r="S10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31</v>
      </c>
      <c r="T10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</v>
      </c>
      <c r="U10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http://njparcels.com/property/1007/31/3</v>
      </c>
    </row>
    <row r="108" spans="1:21" ht="30">
      <c r="A108">
        <v>108</v>
      </c>
      <c r="B108" s="2" t="s">
        <v>333</v>
      </c>
      <c r="C108" s="2" t="s">
        <v>334</v>
      </c>
      <c r="D108" s="2" t="s">
        <v>53</v>
      </c>
      <c r="E108" s="2" t="s">
        <v>220</v>
      </c>
      <c r="F108" s="2" t="s">
        <v>335</v>
      </c>
      <c r="I108" s="2" t="s">
        <v>221</v>
      </c>
      <c r="J108" t="s">
        <v>15</v>
      </c>
      <c r="K108" t="s">
        <v>55</v>
      </c>
      <c r="L108">
        <v>1.41</v>
      </c>
      <c r="M108">
        <v>2.39</v>
      </c>
      <c r="N108" s="3" t="s">
        <v>336</v>
      </c>
      <c r="P108">
        <f>IF(Table3[[#This Row],[State]]="NJ", 1, 0)</f>
        <v>1</v>
      </c>
      <c r="Q108">
        <f>IF(Table3[[#This Row],[State]]="PA", 1, 0)</f>
        <v>0</v>
      </c>
      <c r="R108" t="str">
        <f>IF(Table3[[#This Row],[NJ]]=0,"N/A",IF(ISBLANK(Table3[[#This Row],[Tax Parcel ID]]), "N/A",LEFT(Table3[[#This Row],[Tax Parcel ID]], SEARCH("-", Table3[[#This Row],[Tax Parcel ID]], 1)-1)))</f>
        <v>1007</v>
      </c>
      <c r="S108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33</v>
      </c>
      <c r="T108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4.01</v>
      </c>
      <c r="U10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http://njparcels.com/property/1007/33/4.01</v>
      </c>
    </row>
    <row r="109" spans="1:21" ht="30">
      <c r="A109">
        <v>109</v>
      </c>
      <c r="B109" s="2" t="s">
        <v>337</v>
      </c>
      <c r="C109" s="2" t="s">
        <v>322</v>
      </c>
      <c r="I109" s="2" t="s">
        <v>221</v>
      </c>
      <c r="J109" t="s">
        <v>15</v>
      </c>
      <c r="K109" t="s">
        <v>55</v>
      </c>
      <c r="L109">
        <v>0.11</v>
      </c>
      <c r="M109">
        <v>0.21</v>
      </c>
      <c r="N109" s="3" t="s">
        <v>519</v>
      </c>
      <c r="P109">
        <f>IF(Table3[[#This Row],[State]]="NJ", 1, 0)</f>
        <v>1</v>
      </c>
      <c r="Q109">
        <f>IF(Table3[[#This Row],[State]]="PA", 1, 0)</f>
        <v>0</v>
      </c>
      <c r="R109" t="str">
        <f>IF(Table3[[#This Row],[NJ]]=0,"N/A",IF(ISBLANK(Table3[[#This Row],[Tax Parcel ID]]), "N/A",LEFT(Table3[[#This Row],[Tax Parcel ID]], SEARCH("-", Table3[[#This Row],[Tax Parcel ID]], 1)-1)))</f>
        <v>1007</v>
      </c>
      <c r="S10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60</v>
      </c>
      <c r="T10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5.01</v>
      </c>
      <c r="U10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http://njparcels.com/property/1007/60/5.01</v>
      </c>
    </row>
    <row r="110" spans="1:21">
      <c r="A110">
        <v>110</v>
      </c>
      <c r="B110" s="2" t="s">
        <v>338</v>
      </c>
      <c r="C110" s="2" t="s">
        <v>339</v>
      </c>
      <c r="I110" s="2" t="s">
        <v>221</v>
      </c>
      <c r="J110" t="s">
        <v>15</v>
      </c>
      <c r="K110" t="s">
        <v>55</v>
      </c>
      <c r="L110">
        <v>0.19</v>
      </c>
      <c r="M110">
        <v>0.32</v>
      </c>
      <c r="N110" s="3" t="s">
        <v>340</v>
      </c>
      <c r="P110">
        <f>IF(Table3[[#This Row],[State]]="NJ", 1, 0)</f>
        <v>1</v>
      </c>
      <c r="Q110">
        <f>IF(Table3[[#This Row],[State]]="PA", 1, 0)</f>
        <v>0</v>
      </c>
      <c r="R110" t="str">
        <f>IF(Table3[[#This Row],[NJ]]=0,"N/A",IF(ISBLANK(Table3[[#This Row],[Tax Parcel ID]]), "N/A",LEFT(Table3[[#This Row],[Tax Parcel ID]], SEARCH("-", Table3[[#This Row],[Tax Parcel ID]], 1)-1)))</f>
        <v>1007</v>
      </c>
      <c r="S110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110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12.01</v>
      </c>
      <c r="U11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http://njparcels.com/property/1007/62/12.01</v>
      </c>
    </row>
    <row r="111" spans="1:21" ht="30">
      <c r="A111">
        <v>111</v>
      </c>
      <c r="B111" s="2" t="s">
        <v>341</v>
      </c>
      <c r="C111" s="2" t="s">
        <v>342</v>
      </c>
      <c r="D111" s="2" t="s">
        <v>343</v>
      </c>
      <c r="I111" s="2" t="s">
        <v>8</v>
      </c>
      <c r="J111" t="s">
        <v>15</v>
      </c>
      <c r="K111" t="s">
        <v>19</v>
      </c>
      <c r="L111">
        <v>0.31</v>
      </c>
      <c r="M111">
        <v>0.46</v>
      </c>
      <c r="N111" s="3" t="s">
        <v>344</v>
      </c>
      <c r="P111">
        <f>IF(Table3[[#This Row],[State]]="NJ", 1, 0)</f>
        <v>1</v>
      </c>
      <c r="Q111">
        <f>IF(Table3[[#This Row],[State]]="PA", 1, 0)</f>
        <v>0</v>
      </c>
      <c r="R111" t="str">
        <f>IF(Table3[[#This Row],[NJ]]=0,"N/A",IF(ISBLANK(Table3[[#This Row],[Tax Parcel ID]]), "N/A",LEFT(Table3[[#This Row],[Tax Parcel ID]], SEARCH("-", Table3[[#This Row],[Tax Parcel ID]], 1)-1)))</f>
        <v>1106</v>
      </c>
      <c r="S111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56</v>
      </c>
      <c r="T111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11</v>
      </c>
      <c r="U11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http://njparcels.com/property/1106/56/11</v>
      </c>
    </row>
    <row r="112" spans="1:21" ht="30">
      <c r="A112">
        <v>112</v>
      </c>
      <c r="B112" s="2" t="s">
        <v>345</v>
      </c>
      <c r="C112" s="2" t="s">
        <v>346</v>
      </c>
      <c r="D112" s="2" t="s">
        <v>322</v>
      </c>
      <c r="I112" s="2" t="s">
        <v>221</v>
      </c>
      <c r="J112" t="s">
        <v>15</v>
      </c>
      <c r="K112" t="s">
        <v>55</v>
      </c>
      <c r="L112">
        <v>0.82</v>
      </c>
      <c r="M112">
        <v>0.67</v>
      </c>
      <c r="N112" s="3" t="s">
        <v>347</v>
      </c>
      <c r="P112">
        <f>IF(Table3[[#This Row],[State]]="NJ", 1, 0)</f>
        <v>1</v>
      </c>
      <c r="Q112">
        <f>IF(Table3[[#This Row],[State]]="PA", 1, 0)</f>
        <v>0</v>
      </c>
      <c r="R112" t="str">
        <f>IF(Table3[[#This Row],[NJ]]=0,"N/A",IF(ISBLANK(Table3[[#This Row],[Tax Parcel ID]]), "N/A",LEFT(Table3[[#This Row],[Tax Parcel ID]], SEARCH("-", Table3[[#This Row],[Tax Parcel ID]], 1)-1)))</f>
        <v>1007</v>
      </c>
      <c r="S112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60</v>
      </c>
      <c r="T112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5.02</v>
      </c>
      <c r="U11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http://njparcels.com/property/1007/60/5.02</v>
      </c>
    </row>
    <row r="113" spans="1:21" ht="30">
      <c r="A113">
        <v>113</v>
      </c>
      <c r="B113" s="2" t="s">
        <v>348</v>
      </c>
      <c r="C113" s="2" t="s">
        <v>73</v>
      </c>
      <c r="D113" s="2" t="s">
        <v>53</v>
      </c>
      <c r="I113" s="2" t="s">
        <v>63</v>
      </c>
      <c r="J113" t="s">
        <v>15</v>
      </c>
      <c r="K113" t="s">
        <v>55</v>
      </c>
      <c r="L113">
        <v>1.2</v>
      </c>
      <c r="M113">
        <v>1.46</v>
      </c>
      <c r="N113" s="3" t="s">
        <v>349</v>
      </c>
      <c r="P113">
        <f>IF(Table3[[#This Row],[State]]="NJ", 1, 0)</f>
        <v>1</v>
      </c>
      <c r="Q113">
        <f>IF(Table3[[#This Row],[State]]="PA", 1, 0)</f>
        <v>0</v>
      </c>
      <c r="R113" t="str">
        <f>IF(Table3[[#This Row],[NJ]]=0,"N/A",IF(ISBLANK(Table3[[#This Row],[Tax Parcel ID]]), "N/A",LEFT(Table3[[#This Row],[Tax Parcel ID]], SEARCH("-", Table3[[#This Row],[Tax Parcel ID]], 1)-1)))</f>
        <v>1026</v>
      </c>
      <c r="S113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</v>
      </c>
      <c r="T113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16</v>
      </c>
      <c r="U11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http://njparcels.com/property/1026/3/16</v>
      </c>
    </row>
    <row r="114" spans="1:21">
      <c r="A114">
        <v>114</v>
      </c>
      <c r="B114" s="2" t="s">
        <v>350</v>
      </c>
      <c r="C114" s="2" t="s">
        <v>351</v>
      </c>
      <c r="D114" s="2" t="s">
        <v>352</v>
      </c>
      <c r="I114" s="2" t="s">
        <v>221</v>
      </c>
      <c r="J114" t="s">
        <v>15</v>
      </c>
      <c r="K114" t="s">
        <v>55</v>
      </c>
      <c r="L114">
        <v>0.1</v>
      </c>
      <c r="M114">
        <v>0</v>
      </c>
      <c r="N114" s="3" t="s">
        <v>353</v>
      </c>
      <c r="P114">
        <f>IF(Table3[[#This Row],[State]]="NJ", 1, 0)</f>
        <v>1</v>
      </c>
      <c r="Q114">
        <f>IF(Table3[[#This Row],[State]]="PA", 1, 0)</f>
        <v>0</v>
      </c>
      <c r="R114" t="str">
        <f>IF(Table3[[#This Row],[NJ]]=0,"N/A",IF(ISBLANK(Table3[[#This Row],[Tax Parcel ID]]), "N/A",LEFT(Table3[[#This Row],[Tax Parcel ID]], SEARCH("-", Table3[[#This Row],[Tax Parcel ID]], 1)-1)))</f>
        <v>1007</v>
      </c>
      <c r="S114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33</v>
      </c>
      <c r="T114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21</v>
      </c>
      <c r="U11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http://njparcels.com/property/1007/33/21</v>
      </c>
    </row>
    <row r="115" spans="1:21" ht="30">
      <c r="A115">
        <v>115</v>
      </c>
      <c r="B115" s="2" t="s">
        <v>354</v>
      </c>
      <c r="C115" s="2" t="s">
        <v>355</v>
      </c>
      <c r="D115" s="2" t="s">
        <v>356</v>
      </c>
      <c r="E115" s="2" t="s">
        <v>357</v>
      </c>
      <c r="I115" s="2" t="s">
        <v>221</v>
      </c>
      <c r="J115" t="s">
        <v>15</v>
      </c>
      <c r="K115" t="s">
        <v>55</v>
      </c>
      <c r="L115">
        <v>7.0000000000000007E-2</v>
      </c>
      <c r="M115">
        <v>0</v>
      </c>
      <c r="N115" s="3" t="s">
        <v>358</v>
      </c>
      <c r="P115">
        <f>IF(Table3[[#This Row],[State]]="NJ", 1, 0)</f>
        <v>1</v>
      </c>
      <c r="Q115">
        <f>IF(Table3[[#This Row],[State]]="PA", 1, 0)</f>
        <v>0</v>
      </c>
      <c r="R115" t="str">
        <f>IF(Table3[[#This Row],[NJ]]=0,"N/A",IF(ISBLANK(Table3[[#This Row],[Tax Parcel ID]]), "N/A",LEFT(Table3[[#This Row],[Tax Parcel ID]], SEARCH("-", Table3[[#This Row],[Tax Parcel ID]], 1)-1)))</f>
        <v>1007</v>
      </c>
      <c r="S115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115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</v>
      </c>
      <c r="U11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http://njparcels.com/property/1007/62/5</v>
      </c>
    </row>
    <row r="116" spans="1:21" ht="60">
      <c r="A116">
        <v>116</v>
      </c>
      <c r="B116" s="2" t="s">
        <v>359</v>
      </c>
      <c r="C116" s="2" t="s">
        <v>360</v>
      </c>
      <c r="I116" s="2" t="s">
        <v>45</v>
      </c>
      <c r="J116" t="s">
        <v>15</v>
      </c>
      <c r="K116" t="s">
        <v>55</v>
      </c>
      <c r="L116">
        <v>1.23</v>
      </c>
      <c r="M116">
        <v>1.33</v>
      </c>
      <c r="N116" s="3" t="s">
        <v>361</v>
      </c>
      <c r="P116" s="7">
        <f>IF(Table3[[#This Row],[State]]="NJ", 1, 0)</f>
        <v>1</v>
      </c>
      <c r="Q116" s="7">
        <f>IF(Table3[[#This Row],[State]]="PA", 1, 0)</f>
        <v>0</v>
      </c>
      <c r="R116" t="str">
        <f>IF(Table3[[#This Row],[NJ]]=0,"N/A",IF(ISBLANK(Table3[[#This Row],[Tax Parcel ID]]), "N/A",LEFT(Table3[[#This Row],[Tax Parcel ID]], SEARCH("-", Table3[[#This Row],[Tax Parcel ID]], 1)-1)))</f>
        <v>1015</v>
      </c>
      <c r="S11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20</v>
      </c>
      <c r="T11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10</v>
      </c>
      <c r="U11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http://njparcels.com/property/1015/20/10</v>
      </c>
    </row>
    <row r="117" spans="1:21" ht="45">
      <c r="A117">
        <v>117</v>
      </c>
      <c r="B117" s="2" t="s">
        <v>362</v>
      </c>
      <c r="C117" s="2" t="s">
        <v>363</v>
      </c>
      <c r="D117" s="2" t="s">
        <v>364</v>
      </c>
      <c r="E117" s="2" t="s">
        <v>73</v>
      </c>
      <c r="F117" s="2" t="s">
        <v>76</v>
      </c>
      <c r="G117" s="2" t="s">
        <v>365</v>
      </c>
      <c r="I117" s="2" t="s">
        <v>8</v>
      </c>
      <c r="J117" t="s">
        <v>15</v>
      </c>
      <c r="K117" t="s">
        <v>19</v>
      </c>
      <c r="L117">
        <v>1.86</v>
      </c>
      <c r="M117">
        <v>3.28</v>
      </c>
      <c r="N117" s="3" t="s">
        <v>366</v>
      </c>
      <c r="P117" s="7">
        <f>IF(Table3[[#This Row],[State]]="NJ", 1, 0)</f>
        <v>1</v>
      </c>
      <c r="Q117" s="7">
        <f>IF(Table3[[#This Row],[State]]="PA", 1, 0)</f>
        <v>0</v>
      </c>
      <c r="R117" t="str">
        <f>IF(Table3[[#This Row],[NJ]]=0,"N/A",IF(ISBLANK(Table3[[#This Row],[Tax Parcel ID]]), "N/A",LEFT(Table3[[#This Row],[Tax Parcel ID]], SEARCH("-", Table3[[#This Row],[Tax Parcel ID]], 1)-1)))</f>
        <v>1106</v>
      </c>
      <c r="S117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61</v>
      </c>
      <c r="T117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3.02</v>
      </c>
      <c r="U11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http://njparcels.com/property/1106/61/3.02</v>
      </c>
    </row>
    <row r="118" spans="1:21" ht="45">
      <c r="A118">
        <v>118</v>
      </c>
      <c r="B118" s="2" t="s">
        <v>362</v>
      </c>
      <c r="C118" s="2" t="s">
        <v>363</v>
      </c>
      <c r="D118" s="2" t="s">
        <v>364</v>
      </c>
      <c r="E118" s="2" t="s">
        <v>73</v>
      </c>
      <c r="F118" s="2" t="s">
        <v>76</v>
      </c>
      <c r="G118" s="2" t="s">
        <v>365</v>
      </c>
      <c r="I118" s="2" t="s">
        <v>8</v>
      </c>
      <c r="J118" t="s">
        <v>15</v>
      </c>
      <c r="K118" t="s">
        <v>19</v>
      </c>
      <c r="L118">
        <v>1.97</v>
      </c>
      <c r="M118">
        <v>3.59</v>
      </c>
      <c r="N118" s="3" t="s">
        <v>367</v>
      </c>
      <c r="P118" s="7">
        <f>IF(Table3[[#This Row],[State]]="NJ", 1, 0)</f>
        <v>1</v>
      </c>
      <c r="Q118" s="7">
        <f>IF(Table3[[#This Row],[State]]="PA", 1, 0)</f>
        <v>0</v>
      </c>
      <c r="R118" t="str">
        <f>IF(Table3[[#This Row],[NJ]]=0,"N/A",IF(ISBLANK(Table3[[#This Row],[Tax Parcel ID]]), "N/A",LEFT(Table3[[#This Row],[Tax Parcel ID]], SEARCH("-", Table3[[#This Row],[Tax Parcel ID]], 1)-1)))</f>
        <v>1106</v>
      </c>
      <c r="S118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61</v>
      </c>
      <c r="T118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5.01</v>
      </c>
      <c r="U11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http://njparcels.com/property/1106/61/5.01</v>
      </c>
    </row>
    <row r="119" spans="1:21" ht="30">
      <c r="A119">
        <v>119</v>
      </c>
      <c r="B119" s="2" t="s">
        <v>314</v>
      </c>
      <c r="C119" s="2" t="s">
        <v>54</v>
      </c>
      <c r="D119" s="2" t="s">
        <v>220</v>
      </c>
      <c r="I119" s="2" t="s">
        <v>221</v>
      </c>
      <c r="J119" t="s">
        <v>15</v>
      </c>
      <c r="K119" t="s">
        <v>55</v>
      </c>
      <c r="L119">
        <v>0.73</v>
      </c>
      <c r="M119">
        <v>0</v>
      </c>
      <c r="N119" s="3" t="s">
        <v>368</v>
      </c>
      <c r="P119">
        <f>IF(Table3[[#This Row],[State]]="NJ", 1, 0)</f>
        <v>1</v>
      </c>
      <c r="Q119">
        <f>IF(Table3[[#This Row],[State]]="PA", 1, 0)</f>
        <v>0</v>
      </c>
      <c r="R119" t="str">
        <f>IF(Table3[[#This Row],[NJ]]=0,"N/A",IF(ISBLANK(Table3[[#This Row],[Tax Parcel ID]]), "N/A",LEFT(Table3[[#This Row],[Tax Parcel ID]], SEARCH("-", Table3[[#This Row],[Tax Parcel ID]], 1)-1)))</f>
        <v>1007</v>
      </c>
      <c r="S119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32</v>
      </c>
      <c r="T119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</v>
      </c>
      <c r="U11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http://njparcels.com/property/1007/32/4</v>
      </c>
    </row>
    <row r="120" spans="1:21">
      <c r="A120">
        <v>120</v>
      </c>
      <c r="B120" s="2" t="s">
        <v>369</v>
      </c>
      <c r="I120" s="2" t="s">
        <v>221</v>
      </c>
      <c r="J120" t="s">
        <v>15</v>
      </c>
      <c r="K120" t="s">
        <v>55</v>
      </c>
      <c r="L120">
        <v>1</v>
      </c>
      <c r="M120">
        <v>0</v>
      </c>
      <c r="N120" s="3" t="s">
        <v>370</v>
      </c>
      <c r="P120" s="7">
        <f>IF(Table3[[#This Row],[State]]="NJ", 1, 0)</f>
        <v>1</v>
      </c>
      <c r="Q120" s="7">
        <f>IF(Table3[[#This Row],[State]]="PA", 1, 0)</f>
        <v>0</v>
      </c>
      <c r="R120" t="str">
        <f>IF(Table3[[#This Row],[NJ]]=0,"N/A",IF(ISBLANK(Table3[[#This Row],[Tax Parcel ID]]), "N/A",LEFT(Table3[[#This Row],[Tax Parcel ID]], SEARCH("-", Table3[[#This Row],[Tax Parcel ID]], 1)-1)))</f>
        <v>1007</v>
      </c>
      <c r="S120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120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</v>
      </c>
      <c r="U12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http://njparcels.com/property/1007/62/2</v>
      </c>
    </row>
    <row r="121" spans="1:21">
      <c r="A121">
        <v>121</v>
      </c>
      <c r="B121" s="2" t="s">
        <v>371</v>
      </c>
      <c r="I121" s="2" t="s">
        <v>221</v>
      </c>
      <c r="J121" t="s">
        <v>15</v>
      </c>
      <c r="K121" t="s">
        <v>55</v>
      </c>
      <c r="L121">
        <v>0.12</v>
      </c>
      <c r="M121">
        <v>0</v>
      </c>
      <c r="N121" s="3" t="s">
        <v>372</v>
      </c>
      <c r="P121" s="7">
        <f>IF(Table3[[#This Row],[State]]="NJ", 1, 0)</f>
        <v>1</v>
      </c>
      <c r="Q121" s="7">
        <f>IF(Table3[[#This Row],[State]]="PA", 1, 0)</f>
        <v>0</v>
      </c>
      <c r="R121" t="str">
        <f>IF(Table3[[#This Row],[NJ]]=0,"N/A",IF(ISBLANK(Table3[[#This Row],[Tax Parcel ID]]), "N/A",LEFT(Table3[[#This Row],[Tax Parcel ID]], SEARCH("-", Table3[[#This Row],[Tax Parcel ID]], 1)-1)))</f>
        <v>1007</v>
      </c>
      <c r="S121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33</v>
      </c>
      <c r="T121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23</v>
      </c>
      <c r="U12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http://njparcels.com/property/1007/33/23</v>
      </c>
    </row>
    <row r="122" spans="1:21" ht="30">
      <c r="A122">
        <v>122</v>
      </c>
      <c r="B122" s="2" t="s">
        <v>373</v>
      </c>
      <c r="C122" s="2" t="s">
        <v>374</v>
      </c>
      <c r="I122" s="2" t="s">
        <v>221</v>
      </c>
      <c r="J122" t="s">
        <v>15</v>
      </c>
      <c r="K122" t="s">
        <v>55</v>
      </c>
      <c r="L122">
        <v>0.73</v>
      </c>
      <c r="M122">
        <v>0</v>
      </c>
      <c r="N122" s="3" t="s">
        <v>375</v>
      </c>
      <c r="P122" s="7">
        <f>IF(Table3[[#This Row],[State]]="NJ", 1, 0)</f>
        <v>1</v>
      </c>
      <c r="Q122" s="7">
        <f>IF(Table3[[#This Row],[State]]="PA", 1, 0)</f>
        <v>0</v>
      </c>
      <c r="R122" t="str">
        <f>IF(Table3[[#This Row],[NJ]]=0,"N/A",IF(ISBLANK(Table3[[#This Row],[Tax Parcel ID]]), "N/A",LEFT(Table3[[#This Row],[Tax Parcel ID]], SEARCH("-", Table3[[#This Row],[Tax Parcel ID]], 1)-1)))</f>
        <v>1007</v>
      </c>
      <c r="S122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60</v>
      </c>
      <c r="T122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</v>
      </c>
      <c r="U12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http://njparcels.com/property/1007/60/14</v>
      </c>
    </row>
    <row r="123" spans="1:21" ht="30">
      <c r="A123">
        <v>123</v>
      </c>
      <c r="B123" s="2" t="s">
        <v>376</v>
      </c>
      <c r="I123" s="2" t="s">
        <v>37</v>
      </c>
      <c r="J123" t="s">
        <v>15</v>
      </c>
      <c r="K123" t="s">
        <v>55</v>
      </c>
      <c r="L123">
        <v>0.87</v>
      </c>
      <c r="M123">
        <v>0</v>
      </c>
      <c r="N123" s="3" t="s">
        <v>377</v>
      </c>
      <c r="P123" s="7">
        <f>IF(Table3[[#This Row],[State]]="NJ", 1, 0)</f>
        <v>1</v>
      </c>
      <c r="Q123" s="7">
        <f>IF(Table3[[#This Row],[State]]="PA", 1, 0)</f>
        <v>0</v>
      </c>
      <c r="R123" t="str">
        <f>IF(Table3[[#This Row],[NJ]]=0,"N/A",IF(ISBLANK(Table3[[#This Row],[Tax Parcel ID]]), "N/A",LEFT(Table3[[#This Row],[Tax Parcel ID]], SEARCH("-", Table3[[#This Row],[Tax Parcel ID]], 1)-1)))</f>
        <v>1016</v>
      </c>
      <c r="S123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23</v>
      </c>
      <c r="T123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22</v>
      </c>
      <c r="U12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http://njparcels.com/property/1016/23/22</v>
      </c>
    </row>
    <row r="124" spans="1:21" ht="30">
      <c r="A124">
        <v>124</v>
      </c>
      <c r="B124" s="2" t="s">
        <v>378</v>
      </c>
      <c r="C124" s="2" t="s">
        <v>379</v>
      </c>
      <c r="D124" s="2" t="s">
        <v>53</v>
      </c>
      <c r="E124" s="2" t="s">
        <v>380</v>
      </c>
      <c r="I124" s="2" t="s">
        <v>45</v>
      </c>
      <c r="J124" t="s">
        <v>15</v>
      </c>
      <c r="K124" t="s">
        <v>55</v>
      </c>
      <c r="L124">
        <v>0.88</v>
      </c>
      <c r="M124">
        <v>1.79</v>
      </c>
      <c r="N124" s="3" t="s">
        <v>381</v>
      </c>
      <c r="P124" s="7">
        <f>IF(Table3[[#This Row],[State]]="NJ", 1, 0)</f>
        <v>1</v>
      </c>
      <c r="Q124" s="7">
        <f>IF(Table3[[#This Row],[State]]="PA", 1, 0)</f>
        <v>0</v>
      </c>
      <c r="R124" t="str">
        <f>IF(Table3[[#This Row],[NJ]]=0,"N/A",IF(ISBLANK(Table3[[#This Row],[Tax Parcel ID]]), "N/A",LEFT(Table3[[#This Row],[Tax Parcel ID]], SEARCH("-", Table3[[#This Row],[Tax Parcel ID]], 1)-1)))</f>
        <v>1015</v>
      </c>
      <c r="S124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13</v>
      </c>
      <c r="T124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41</v>
      </c>
      <c r="U12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http://njparcels.com/property/1015/13/41</v>
      </c>
    </row>
    <row r="125" spans="1:21" ht="30">
      <c r="A125">
        <v>125</v>
      </c>
      <c r="B125" s="2" t="s">
        <v>382</v>
      </c>
      <c r="C125" s="2" t="s">
        <v>383</v>
      </c>
      <c r="D125" s="2" t="s">
        <v>220</v>
      </c>
      <c r="I125" s="2" t="s">
        <v>221</v>
      </c>
      <c r="J125" t="s">
        <v>15</v>
      </c>
      <c r="K125" t="s">
        <v>55</v>
      </c>
      <c r="L125">
        <v>0.01</v>
      </c>
      <c r="M125">
        <v>0</v>
      </c>
      <c r="N125" s="3" t="s">
        <v>384</v>
      </c>
      <c r="P125" s="7">
        <f>IF(Table3[[#This Row],[State]]="NJ", 1, 0)</f>
        <v>1</v>
      </c>
      <c r="Q125" s="7">
        <f>IF(Table3[[#This Row],[State]]="PA", 1, 0)</f>
        <v>0</v>
      </c>
      <c r="R125" t="str">
        <f>IF(Table3[[#This Row],[NJ]]=0,"N/A",IF(ISBLANK(Table3[[#This Row],[Tax Parcel ID]]), "N/A",LEFT(Table3[[#This Row],[Tax Parcel ID]], SEARCH("-", Table3[[#This Row],[Tax Parcel ID]], 1)-1)))</f>
        <v>1007</v>
      </c>
      <c r="S125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60</v>
      </c>
      <c r="T125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14.01</v>
      </c>
      <c r="U12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http://njparcels.com/property/1007/60/14.01</v>
      </c>
    </row>
    <row r="126" spans="1:21" ht="30">
      <c r="A126">
        <v>126</v>
      </c>
      <c r="B126" s="2" t="s">
        <v>76</v>
      </c>
      <c r="C126" s="2" t="s">
        <v>385</v>
      </c>
      <c r="D126" s="2" t="s">
        <v>54</v>
      </c>
      <c r="I126" s="2" t="s">
        <v>8</v>
      </c>
      <c r="J126" t="s">
        <v>15</v>
      </c>
      <c r="K126" t="s">
        <v>19</v>
      </c>
      <c r="L126">
        <v>0.26</v>
      </c>
      <c r="M126">
        <v>0.91</v>
      </c>
      <c r="N126" s="3" t="s">
        <v>520</v>
      </c>
      <c r="P126" s="7">
        <f>IF(Table3[[#This Row],[State]]="NJ", 1, 0)</f>
        <v>1</v>
      </c>
      <c r="Q126" s="7">
        <f>IF(Table3[[#This Row],[State]]="PA", 1, 0)</f>
        <v>0</v>
      </c>
      <c r="R126" t="str">
        <f>IF(Table3[[#This Row],[NJ]]=0,"N/A",IF(ISBLANK(Table3[[#This Row],[Tax Parcel ID]]), "N/A",LEFT(Table3[[#This Row],[Tax Parcel ID]], SEARCH("-", Table3[[#This Row],[Tax Parcel ID]], 1)-1)))</f>
        <v>1106</v>
      </c>
      <c r="S12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91</v>
      </c>
      <c r="T12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3.12</v>
      </c>
      <c r="U12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http://njparcels.com/property/1106/91/3.12</v>
      </c>
    </row>
    <row r="127" spans="1:21" ht="30">
      <c r="A127">
        <v>127</v>
      </c>
      <c r="B127" s="2" t="s">
        <v>386</v>
      </c>
      <c r="C127" s="2" t="s">
        <v>387</v>
      </c>
      <c r="D127" s="2" t="s">
        <v>76</v>
      </c>
      <c r="I127" s="2" t="s">
        <v>8</v>
      </c>
      <c r="J127" t="s">
        <v>15</v>
      </c>
      <c r="K127" t="s">
        <v>19</v>
      </c>
      <c r="L127">
        <v>0.18</v>
      </c>
      <c r="M127">
        <v>0</v>
      </c>
      <c r="N127" s="3" t="s">
        <v>388</v>
      </c>
      <c r="P127" s="7">
        <f>IF(Table3[[#This Row],[State]]="NJ", 1, 0)</f>
        <v>1</v>
      </c>
      <c r="Q127" s="7">
        <f>IF(Table3[[#This Row],[State]]="PA", 1, 0)</f>
        <v>0</v>
      </c>
      <c r="R127" t="str">
        <f>IF(Table3[[#This Row],[NJ]]=0,"N/A",IF(ISBLANK(Table3[[#This Row],[Tax Parcel ID]]), "N/A",LEFT(Table3[[#This Row],[Tax Parcel ID]], SEARCH("-", Table3[[#This Row],[Tax Parcel ID]], 1)-1)))</f>
        <v>1106</v>
      </c>
      <c r="S127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72</v>
      </c>
      <c r="T127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10.13</v>
      </c>
      <c r="U12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http://njparcels.com/property/1106/72/10.13</v>
      </c>
    </row>
    <row r="128" spans="1:21" ht="30">
      <c r="A128">
        <v>128</v>
      </c>
      <c r="B128" s="2" t="s">
        <v>389</v>
      </c>
      <c r="C128" s="2" t="s">
        <v>390</v>
      </c>
      <c r="D128" s="2" t="s">
        <v>391</v>
      </c>
      <c r="E128" s="2" t="s">
        <v>54</v>
      </c>
      <c r="I128" s="2" t="s">
        <v>8</v>
      </c>
      <c r="J128" t="s">
        <v>15</v>
      </c>
      <c r="K128" t="s">
        <v>19</v>
      </c>
      <c r="L128">
        <v>2.23</v>
      </c>
      <c r="M128">
        <v>4.8</v>
      </c>
      <c r="N128" s="3" t="s">
        <v>392</v>
      </c>
      <c r="P128" s="7">
        <f>IF(Table3[[#This Row],[State]]="NJ", 1, 0)</f>
        <v>1</v>
      </c>
      <c r="Q128" s="7">
        <f>IF(Table3[[#This Row],[State]]="PA", 1, 0)</f>
        <v>0</v>
      </c>
      <c r="R128" t="str">
        <f>IF(Table3[[#This Row],[NJ]]=0,"N/A",IF(ISBLANK(Table3[[#This Row],[Tax Parcel ID]]), "N/A",LEFT(Table3[[#This Row],[Tax Parcel ID]], SEARCH("-", Table3[[#This Row],[Tax Parcel ID]], 1)-1)))</f>
        <v>1106</v>
      </c>
      <c r="S128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59</v>
      </c>
      <c r="T128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</v>
      </c>
      <c r="U12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http://njparcels.com/property/1106/59/4</v>
      </c>
    </row>
    <row r="129" spans="1:21" ht="30">
      <c r="A129">
        <v>129</v>
      </c>
      <c r="B129" s="2" t="s">
        <v>393</v>
      </c>
      <c r="C129" s="2" t="s">
        <v>394</v>
      </c>
      <c r="D129" s="2" t="s">
        <v>53</v>
      </c>
      <c r="E129" s="2" t="s">
        <v>395</v>
      </c>
      <c r="I129" s="2" t="s">
        <v>221</v>
      </c>
      <c r="J129" t="s">
        <v>15</v>
      </c>
      <c r="K129" t="s">
        <v>55</v>
      </c>
      <c r="L129">
        <v>3.39</v>
      </c>
      <c r="M129">
        <v>5.29</v>
      </c>
      <c r="N129" s="3" t="s">
        <v>396</v>
      </c>
      <c r="P129" s="7">
        <f>IF(Table3[[#This Row],[State]]="NJ", 1, 0)</f>
        <v>1</v>
      </c>
      <c r="Q129" s="7">
        <f>IF(Table3[[#This Row],[State]]="PA", 1, 0)</f>
        <v>0</v>
      </c>
      <c r="R129" t="str">
        <f>IF(Table3[[#This Row],[NJ]]=0,"N/A",IF(ISBLANK(Table3[[#This Row],[Tax Parcel ID]]), "N/A",LEFT(Table3[[#This Row],[Tax Parcel ID]], SEARCH("-", Table3[[#This Row],[Tax Parcel ID]], 1)-1)))</f>
        <v>1007</v>
      </c>
      <c r="S129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129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12</v>
      </c>
      <c r="U12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http://njparcels.com/property/1007/62/12</v>
      </c>
    </row>
    <row r="130" spans="1:21" ht="30">
      <c r="A130">
        <v>130</v>
      </c>
      <c r="B130" s="2" t="s">
        <v>397</v>
      </c>
      <c r="C130" s="2" t="s">
        <v>398</v>
      </c>
      <c r="D130" s="2" t="s">
        <v>53</v>
      </c>
      <c r="I130" s="2" t="s">
        <v>221</v>
      </c>
      <c r="J130" t="s">
        <v>15</v>
      </c>
      <c r="K130" t="s">
        <v>55</v>
      </c>
      <c r="L130">
        <v>0.65</v>
      </c>
      <c r="M130">
        <v>0</v>
      </c>
      <c r="N130" s="3" t="s">
        <v>399</v>
      </c>
      <c r="P130" s="7">
        <f>IF(Table3[[#This Row],[State]]="NJ", 1, 0)</f>
        <v>1</v>
      </c>
      <c r="Q130" s="7">
        <f>IF(Table3[[#This Row],[State]]="PA", 1, 0)</f>
        <v>0</v>
      </c>
      <c r="R130" t="str">
        <f>IF(Table3[[#This Row],[NJ]]=0,"N/A",IF(ISBLANK(Table3[[#This Row],[Tax Parcel ID]]), "N/A",LEFT(Table3[[#This Row],[Tax Parcel ID]], SEARCH("-", Table3[[#This Row],[Tax Parcel ID]], 1)-1)))</f>
        <v>1007</v>
      </c>
      <c r="S130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62</v>
      </c>
      <c r="T130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11</v>
      </c>
      <c r="U13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http://njparcels.com/property/1007/62/11</v>
      </c>
    </row>
    <row r="131" spans="1:21" ht="30">
      <c r="A131">
        <v>131</v>
      </c>
      <c r="B131" s="2" t="s">
        <v>400</v>
      </c>
      <c r="C131" s="2" t="s">
        <v>53</v>
      </c>
      <c r="D131" s="2" t="s">
        <v>73</v>
      </c>
      <c r="I131" s="2" t="s">
        <v>221</v>
      </c>
      <c r="J131" t="s">
        <v>15</v>
      </c>
      <c r="K131" t="s">
        <v>55</v>
      </c>
      <c r="L131">
        <v>0.01</v>
      </c>
      <c r="M131">
        <v>0</v>
      </c>
      <c r="N131" s="3" t="s">
        <v>401</v>
      </c>
      <c r="P131" s="7">
        <f>IF(Table3[[#This Row],[State]]="NJ", 1, 0)</f>
        <v>1</v>
      </c>
      <c r="Q131" s="7">
        <f>IF(Table3[[#This Row],[State]]="PA", 1, 0)</f>
        <v>0</v>
      </c>
      <c r="R131" t="str">
        <f>IF(Table3[[#This Row],[NJ]]=0,"N/A",IF(ISBLANK(Table3[[#This Row],[Tax Parcel ID]]), "N/A",LEFT(Table3[[#This Row],[Tax Parcel ID]], SEARCH("-", Table3[[#This Row],[Tax Parcel ID]], 1)-1)))</f>
        <v>1007</v>
      </c>
      <c r="S131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19</v>
      </c>
      <c r="T131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19</v>
      </c>
      <c r="U13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http://njparcels.com/property/1007/19/19</v>
      </c>
    </row>
    <row r="132" spans="1:21">
      <c r="A132">
        <v>132</v>
      </c>
      <c r="B132" s="2" t="s">
        <v>402</v>
      </c>
      <c r="C132" s="2" t="s">
        <v>403</v>
      </c>
      <c r="I132" s="2" t="s">
        <v>63</v>
      </c>
      <c r="J132" t="s">
        <v>15</v>
      </c>
      <c r="K132" t="s">
        <v>55</v>
      </c>
      <c r="L132">
        <v>0.76</v>
      </c>
      <c r="M132">
        <v>0.65</v>
      </c>
      <c r="N132" s="3" t="s">
        <v>404</v>
      </c>
      <c r="P132" s="7">
        <f>IF(Table3[[#This Row],[State]]="NJ", 1, 0)</f>
        <v>1</v>
      </c>
      <c r="Q132" s="7">
        <f>IF(Table3[[#This Row],[State]]="PA", 1, 0)</f>
        <v>0</v>
      </c>
      <c r="R132" t="str">
        <f>IF(Table3[[#This Row],[NJ]]=0,"N/A",IF(ISBLANK(Table3[[#This Row],[Tax Parcel ID]]), "N/A",LEFT(Table3[[#This Row],[Tax Parcel ID]], SEARCH("-", Table3[[#This Row],[Tax Parcel ID]], 1)-1)))</f>
        <v>1026</v>
      </c>
      <c r="S132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28</v>
      </c>
      <c r="T132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8</v>
      </c>
      <c r="U13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http://njparcels.com/property/1026/28/8</v>
      </c>
    </row>
    <row r="133" spans="1:21" ht="30">
      <c r="A133">
        <v>133</v>
      </c>
      <c r="B133" s="2" t="s">
        <v>405</v>
      </c>
      <c r="C133" s="2" t="s">
        <v>406</v>
      </c>
      <c r="D133" s="2" t="s">
        <v>407</v>
      </c>
      <c r="E133" s="2" t="s">
        <v>408</v>
      </c>
      <c r="F133" s="2" t="s">
        <v>409</v>
      </c>
      <c r="I133" s="2" t="s">
        <v>37</v>
      </c>
      <c r="J133" t="s">
        <v>15</v>
      </c>
      <c r="K133" t="s">
        <v>55</v>
      </c>
      <c r="L133">
        <v>1.1200000000000001</v>
      </c>
      <c r="M133">
        <v>1.93</v>
      </c>
      <c r="N133" s="3" t="s">
        <v>410</v>
      </c>
      <c r="P133" s="7">
        <f>IF(Table3[[#This Row],[State]]="NJ", 1, 0)</f>
        <v>1</v>
      </c>
      <c r="Q133" s="7">
        <f>IF(Table3[[#This Row],[State]]="PA", 1, 0)</f>
        <v>0</v>
      </c>
      <c r="R133" t="str">
        <f>IF(Table3[[#This Row],[NJ]]=0,"N/A",IF(ISBLANK(Table3[[#This Row],[Tax Parcel ID]]), "N/A",LEFT(Table3[[#This Row],[Tax Parcel ID]], SEARCH("-", Table3[[#This Row],[Tax Parcel ID]], 1)-1)))</f>
        <v>1016</v>
      </c>
      <c r="S133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</v>
      </c>
      <c r="T133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</v>
      </c>
      <c r="U13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http://njparcels.com/property/1016/6/2</v>
      </c>
    </row>
    <row r="134" spans="1:21" ht="30">
      <c r="A134">
        <v>134</v>
      </c>
      <c r="B134" s="2" t="s">
        <v>411</v>
      </c>
      <c r="D134" s="2" t="s">
        <v>412</v>
      </c>
      <c r="E134" s="2" t="s">
        <v>413</v>
      </c>
      <c r="I134" s="2" t="s">
        <v>8</v>
      </c>
      <c r="J134" t="s">
        <v>15</v>
      </c>
      <c r="K134" t="s">
        <v>19</v>
      </c>
      <c r="L134">
        <v>0.11</v>
      </c>
      <c r="M134">
        <v>0.15</v>
      </c>
      <c r="N134" s="3" t="s">
        <v>414</v>
      </c>
      <c r="P134" s="7">
        <f>IF(Table3[[#This Row],[State]]="NJ", 1, 0)</f>
        <v>1</v>
      </c>
      <c r="Q134" s="7">
        <f>IF(Table3[[#This Row],[State]]="PA", 1, 0)</f>
        <v>0</v>
      </c>
      <c r="R134" t="str">
        <f>IF(Table3[[#This Row],[NJ]]=0,"N/A",IF(ISBLANK(Table3[[#This Row],[Tax Parcel ID]]), "N/A",LEFT(Table3[[#This Row],[Tax Parcel ID]], SEARCH("-", Table3[[#This Row],[Tax Parcel ID]], 1)-1)))</f>
        <v>1106</v>
      </c>
      <c r="S134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56</v>
      </c>
      <c r="T134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10</v>
      </c>
      <c r="U13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http://njparcels.com/property/1106/56/10</v>
      </c>
    </row>
    <row r="135" spans="1:21" ht="30">
      <c r="A135">
        <v>135</v>
      </c>
      <c r="B135" s="2" t="s">
        <v>415</v>
      </c>
      <c r="C135" s="2" t="s">
        <v>53</v>
      </c>
      <c r="I135" s="2" t="s">
        <v>37</v>
      </c>
      <c r="J135" t="s">
        <v>15</v>
      </c>
      <c r="K135" t="s">
        <v>55</v>
      </c>
      <c r="L135">
        <v>2.12</v>
      </c>
      <c r="M135">
        <v>3.15</v>
      </c>
      <c r="N135" s="3" t="s">
        <v>416</v>
      </c>
      <c r="P135" s="7">
        <f>IF(Table3[[#This Row],[State]]="NJ", 1, 0)</f>
        <v>1</v>
      </c>
      <c r="Q135" s="7">
        <f>IF(Table3[[#This Row],[State]]="PA", 1, 0)</f>
        <v>0</v>
      </c>
      <c r="R135" t="str">
        <f>IF(Table3[[#This Row],[NJ]]=0,"N/A",IF(ISBLANK(Table3[[#This Row],[Tax Parcel ID]]), "N/A",LEFT(Table3[[#This Row],[Tax Parcel ID]], SEARCH("-", Table3[[#This Row],[Tax Parcel ID]], 1)-1)))</f>
        <v>1016</v>
      </c>
      <c r="S135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</v>
      </c>
      <c r="T135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6</v>
      </c>
      <c r="U13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http://njparcels.com/property/1016/5/6</v>
      </c>
    </row>
    <row r="136" spans="1:21">
      <c r="A136">
        <v>136</v>
      </c>
      <c r="B136" s="2" t="s">
        <v>417</v>
      </c>
      <c r="I136" s="2" t="s">
        <v>63</v>
      </c>
      <c r="J136" t="s">
        <v>15</v>
      </c>
      <c r="K136" t="s">
        <v>55</v>
      </c>
      <c r="L136">
        <v>1.59</v>
      </c>
      <c r="M136">
        <v>2.37</v>
      </c>
      <c r="N136" s="3" t="s">
        <v>418</v>
      </c>
      <c r="P136" s="7">
        <f>IF(Table3[[#This Row],[State]]="NJ", 1, 0)</f>
        <v>1</v>
      </c>
      <c r="Q136" s="7">
        <f>IF(Table3[[#This Row],[State]]="PA", 1, 0)</f>
        <v>0</v>
      </c>
      <c r="R136" t="str">
        <f>IF(Table3[[#This Row],[NJ]]=0,"N/A",IF(ISBLANK(Table3[[#This Row],[Tax Parcel ID]]), "N/A",LEFT(Table3[[#This Row],[Tax Parcel ID]], SEARCH("-", Table3[[#This Row],[Tax Parcel ID]], 1)-1)))</f>
        <v>1026</v>
      </c>
      <c r="S13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29</v>
      </c>
      <c r="T13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12</v>
      </c>
      <c r="U13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http://njparcels.com/property/1026/29/12</v>
      </c>
    </row>
    <row r="137" spans="1:21" ht="30">
      <c r="A137">
        <v>137</v>
      </c>
      <c r="B137" s="2" t="s">
        <v>419</v>
      </c>
      <c r="C137" s="2" t="s">
        <v>420</v>
      </c>
      <c r="D137" s="2" t="s">
        <v>421</v>
      </c>
      <c r="I137" s="2" t="s">
        <v>63</v>
      </c>
      <c r="J137" t="s">
        <v>15</v>
      </c>
      <c r="K137" t="s">
        <v>55</v>
      </c>
      <c r="L137">
        <v>7.99</v>
      </c>
      <c r="M137">
        <v>5.38</v>
      </c>
      <c r="N137" s="3" t="s">
        <v>422</v>
      </c>
      <c r="O137" s="2" t="s">
        <v>423</v>
      </c>
      <c r="P137" s="7">
        <f>IF(Table3[[#This Row],[State]]="NJ", 1, 0)</f>
        <v>1</v>
      </c>
      <c r="Q137" s="7">
        <f>IF(Table3[[#This Row],[State]]="PA", 1, 0)</f>
        <v>0</v>
      </c>
      <c r="R137" t="str">
        <f>IF(Table3[[#This Row],[NJ]]=0,"N/A",IF(ISBLANK(Table3[[#This Row],[Tax Parcel ID]]), "N/A",LEFT(Table3[[#This Row],[Tax Parcel ID]], SEARCH("-", Table3[[#This Row],[Tax Parcel ID]], 1)-1)))</f>
        <v>1026</v>
      </c>
      <c r="S137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</v>
      </c>
      <c r="T137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</v>
      </c>
      <c r="U13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http://njparcels.com/property/1026/5/5</v>
      </c>
    </row>
    <row r="138" spans="1:21" ht="30">
      <c r="A138">
        <v>138</v>
      </c>
      <c r="B138" s="2" t="s">
        <v>424</v>
      </c>
      <c r="C138" s="2" t="s">
        <v>425</v>
      </c>
      <c r="I138" s="2" t="s">
        <v>45</v>
      </c>
      <c r="J138" t="s">
        <v>15</v>
      </c>
      <c r="K138" t="s">
        <v>55</v>
      </c>
      <c r="L138">
        <v>3.25</v>
      </c>
      <c r="M138">
        <v>2.79</v>
      </c>
      <c r="N138" s="3" t="s">
        <v>426</v>
      </c>
      <c r="P138" s="7">
        <f>IF(Table3[[#This Row],[State]]="NJ", 1, 0)</f>
        <v>1</v>
      </c>
      <c r="Q138" s="7">
        <f>IF(Table3[[#This Row],[State]]="PA", 1, 0)</f>
        <v>0</v>
      </c>
      <c r="R138" t="str">
        <f>IF(Table3[[#This Row],[NJ]]=0,"N/A",IF(ISBLANK(Table3[[#This Row],[Tax Parcel ID]]), "N/A",LEFT(Table3[[#This Row],[Tax Parcel ID]], SEARCH("-", Table3[[#This Row],[Tax Parcel ID]], 1)-1)))</f>
        <v>1015</v>
      </c>
      <c r="S138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25</v>
      </c>
      <c r="T138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58</v>
      </c>
      <c r="U13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http://njparcels.com/property/1015/25/58</v>
      </c>
    </row>
    <row r="139" spans="1:21" ht="30">
      <c r="A139">
        <v>139</v>
      </c>
      <c r="B139" s="2" t="s">
        <v>427</v>
      </c>
      <c r="C139" s="2" t="s">
        <v>428</v>
      </c>
      <c r="D139" s="2" t="s">
        <v>53</v>
      </c>
      <c r="E139" s="2" t="s">
        <v>198</v>
      </c>
      <c r="I139" s="2" t="s">
        <v>63</v>
      </c>
      <c r="J139" t="s">
        <v>15</v>
      </c>
      <c r="K139" t="s">
        <v>55</v>
      </c>
      <c r="L139">
        <v>0.43</v>
      </c>
      <c r="M139">
        <v>0.5</v>
      </c>
      <c r="N139" s="3" t="s">
        <v>429</v>
      </c>
      <c r="P139" s="7">
        <f>IF(Table3[[#This Row],[State]]="NJ", 1, 0)</f>
        <v>1</v>
      </c>
      <c r="Q139" s="7">
        <f>IF(Table3[[#This Row],[State]]="PA", 1, 0)</f>
        <v>0</v>
      </c>
      <c r="R139" t="str">
        <f>IF(Table3[[#This Row],[NJ]]=0,"N/A",IF(ISBLANK(Table3[[#This Row],[Tax Parcel ID]]), "N/A",LEFT(Table3[[#This Row],[Tax Parcel ID]], SEARCH("-", Table3[[#This Row],[Tax Parcel ID]], 1)-1)))</f>
        <v>1026</v>
      </c>
      <c r="S139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16.01</v>
      </c>
      <c r="T139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1.01</v>
      </c>
      <c r="U13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http://njparcels.com/property/1026/16.01/1.01</v>
      </c>
    </row>
    <row r="140" spans="1:21" ht="60">
      <c r="A140">
        <v>140</v>
      </c>
      <c r="B140" s="2" t="s">
        <v>430</v>
      </c>
      <c r="C140" s="2" t="s">
        <v>76</v>
      </c>
      <c r="I140" s="2" t="s">
        <v>8</v>
      </c>
      <c r="J140" t="s">
        <v>15</v>
      </c>
      <c r="K140" t="s">
        <v>19</v>
      </c>
      <c r="L140">
        <v>0.24</v>
      </c>
      <c r="M140">
        <v>0.14000000000000001</v>
      </c>
      <c r="N140" s="3" t="s">
        <v>431</v>
      </c>
      <c r="P140" s="7">
        <f>IF(Table3[[#This Row],[State]]="NJ", 1, 0)</f>
        <v>1</v>
      </c>
      <c r="Q140" s="7">
        <f>IF(Table3[[#This Row],[State]]="PA", 1, 0)</f>
        <v>0</v>
      </c>
      <c r="R140" t="str">
        <f>IF(Table3[[#This Row],[NJ]]=0,"N/A",IF(ISBLANK(Table3[[#This Row],[Tax Parcel ID]]), "N/A",LEFT(Table3[[#This Row],[Tax Parcel ID]], SEARCH("-", Table3[[#This Row],[Tax Parcel ID]], 1)-1)))</f>
        <v>1106</v>
      </c>
      <c r="S140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91</v>
      </c>
      <c r="T140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25.02</v>
      </c>
      <c r="U14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http://njparcels.com/property/1106/91/25.02</v>
      </c>
    </row>
    <row r="141" spans="1:21" ht="30">
      <c r="A141">
        <v>142</v>
      </c>
      <c r="B141" s="2" t="s">
        <v>432</v>
      </c>
      <c r="C141" s="2" t="s">
        <v>193</v>
      </c>
      <c r="I141" s="2" t="s">
        <v>45</v>
      </c>
      <c r="J141" t="s">
        <v>15</v>
      </c>
      <c r="K141" t="s">
        <v>55</v>
      </c>
      <c r="L141">
        <v>0.02</v>
      </c>
      <c r="M141">
        <v>0.57999999999999996</v>
      </c>
      <c r="N141" s="3" t="s">
        <v>433</v>
      </c>
      <c r="P141" s="7">
        <f>IF(Table3[[#This Row],[State]]="NJ", 1, 0)</f>
        <v>1</v>
      </c>
      <c r="Q141" s="7">
        <f>IF(Table3[[#This Row],[State]]="PA", 1, 0)</f>
        <v>0</v>
      </c>
      <c r="R141" t="str">
        <f>IF(Table3[[#This Row],[NJ]]=0,"N/A",IF(ISBLANK(Table3[[#This Row],[Tax Parcel ID]]), "N/A",LEFT(Table3[[#This Row],[Tax Parcel ID]], SEARCH("-", Table3[[#This Row],[Tax Parcel ID]], 1)-1)))</f>
        <v>1015</v>
      </c>
      <c r="S141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13</v>
      </c>
      <c r="T141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29</v>
      </c>
      <c r="U14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http://njparcels.com/property/1015/13/29</v>
      </c>
    </row>
    <row r="142" spans="1:21" ht="30">
      <c r="A142">
        <v>143</v>
      </c>
      <c r="B142" s="2" t="s">
        <v>432</v>
      </c>
      <c r="C142" s="2" t="s">
        <v>193</v>
      </c>
      <c r="I142" s="2" t="s">
        <v>45</v>
      </c>
      <c r="J142" t="s">
        <v>15</v>
      </c>
      <c r="K142" t="s">
        <v>55</v>
      </c>
      <c r="L142">
        <v>1.66</v>
      </c>
      <c r="M142">
        <v>1.87</v>
      </c>
      <c r="N142" s="3" t="s">
        <v>434</v>
      </c>
      <c r="P142" s="7">
        <f>IF(Table3[[#This Row],[State]]="NJ", 1, 0)</f>
        <v>1</v>
      </c>
      <c r="Q142" s="7">
        <f>IF(Table3[[#This Row],[State]]="PA", 1, 0)</f>
        <v>0</v>
      </c>
      <c r="R142" t="str">
        <f>IF(Table3[[#This Row],[NJ]]=0,"N/A",IF(ISBLANK(Table3[[#This Row],[Tax Parcel ID]]), "N/A",LEFT(Table3[[#This Row],[Tax Parcel ID]], SEARCH("-", Table3[[#This Row],[Tax Parcel ID]], 1)-1)))</f>
        <v>1015</v>
      </c>
      <c r="S142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13</v>
      </c>
      <c r="T142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30</v>
      </c>
      <c r="U14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http://njparcels.com/property/1015/13/30</v>
      </c>
    </row>
    <row r="143" spans="1:21" ht="30">
      <c r="A143">
        <v>144</v>
      </c>
      <c r="B143" s="2" t="s">
        <v>435</v>
      </c>
      <c r="C143" s="2" t="s">
        <v>436</v>
      </c>
      <c r="I143" s="2" t="s">
        <v>63</v>
      </c>
      <c r="J143" t="s">
        <v>15</v>
      </c>
      <c r="K143" t="s">
        <v>55</v>
      </c>
      <c r="L143">
        <v>1.95</v>
      </c>
      <c r="M143">
        <v>4.03</v>
      </c>
      <c r="N143" s="3" t="s">
        <v>437</v>
      </c>
      <c r="P143" s="7">
        <f>IF(Table3[[#This Row],[State]]="NJ", 1, 0)</f>
        <v>1</v>
      </c>
      <c r="Q143" s="7">
        <f>IF(Table3[[#This Row],[State]]="PA", 1, 0)</f>
        <v>0</v>
      </c>
      <c r="R143" t="str">
        <f>IF(Table3[[#This Row],[NJ]]=0,"N/A",IF(ISBLANK(Table3[[#This Row],[Tax Parcel ID]]), "N/A",LEFT(Table3[[#This Row],[Tax Parcel ID]], SEARCH("-", Table3[[#This Row],[Tax Parcel ID]], 1)-1)))</f>
        <v>1026</v>
      </c>
      <c r="S143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26</v>
      </c>
      <c r="T143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11</v>
      </c>
      <c r="U14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http://njparcels.com/property/1026/26/11</v>
      </c>
    </row>
    <row r="144" spans="1:21" ht="30">
      <c r="A144">
        <v>145</v>
      </c>
      <c r="B144" s="2" t="s">
        <v>439</v>
      </c>
      <c r="C144" s="2" t="s">
        <v>438</v>
      </c>
      <c r="D144" s="2" t="s">
        <v>440</v>
      </c>
      <c r="I144" s="2" t="s">
        <v>45</v>
      </c>
      <c r="J144" t="s">
        <v>15</v>
      </c>
      <c r="K144" t="s">
        <v>55</v>
      </c>
      <c r="L144">
        <v>0.06</v>
      </c>
      <c r="M144">
        <v>0.09</v>
      </c>
      <c r="N144" s="3" t="s">
        <v>441</v>
      </c>
      <c r="P144" s="7">
        <f>IF(Table3[[#This Row],[State]]="NJ", 1, 0)</f>
        <v>1</v>
      </c>
      <c r="Q144" s="7">
        <f>IF(Table3[[#This Row],[State]]="PA", 1, 0)</f>
        <v>0</v>
      </c>
      <c r="R144" t="str">
        <f>IF(Table3[[#This Row],[NJ]]=0,"N/A",IF(ISBLANK(Table3[[#This Row],[Tax Parcel ID]]), "N/A",LEFT(Table3[[#This Row],[Tax Parcel ID]], SEARCH("-", Table3[[#This Row],[Tax Parcel ID]], 1)-1)))</f>
        <v>1015</v>
      </c>
      <c r="S144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144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25</v>
      </c>
      <c r="U14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http://njparcels.com/property/1015/21/25</v>
      </c>
    </row>
    <row r="145" spans="1:21" ht="30">
      <c r="A145">
        <v>146</v>
      </c>
      <c r="B145" s="2" t="s">
        <v>442</v>
      </c>
      <c r="C145" s="2" t="s">
        <v>53</v>
      </c>
      <c r="D145" s="2" t="s">
        <v>62</v>
      </c>
      <c r="I145" s="2" t="s">
        <v>63</v>
      </c>
      <c r="J145" t="s">
        <v>15</v>
      </c>
      <c r="K145" t="s">
        <v>55</v>
      </c>
      <c r="L145">
        <v>0.3</v>
      </c>
      <c r="M145">
        <v>0.34</v>
      </c>
      <c r="N145" s="3" t="s">
        <v>443</v>
      </c>
      <c r="P145" s="7">
        <f>IF(Table3[[#This Row],[State]]="NJ", 1, 0)</f>
        <v>1</v>
      </c>
      <c r="Q145" s="7">
        <f>IF(Table3[[#This Row],[State]]="PA", 1, 0)</f>
        <v>0</v>
      </c>
      <c r="R145" t="str">
        <f>IF(Table3[[#This Row],[NJ]]=0,"N/A",IF(ISBLANK(Table3[[#This Row],[Tax Parcel ID]]), "N/A",LEFT(Table3[[#This Row],[Tax Parcel ID]], SEARCH("-", Table3[[#This Row],[Tax Parcel ID]], 1)-1)))</f>
        <v>1026</v>
      </c>
      <c r="S145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16.01</v>
      </c>
      <c r="T145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</v>
      </c>
      <c r="U14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http://njparcels.com/property/1026/16.01/1</v>
      </c>
    </row>
    <row r="146" spans="1:21" ht="30">
      <c r="A146">
        <v>147</v>
      </c>
      <c r="B146" s="2" t="s">
        <v>203</v>
      </c>
      <c r="C146" s="2" t="s">
        <v>444</v>
      </c>
      <c r="D146" s="2" t="s">
        <v>268</v>
      </c>
      <c r="E146" s="2" t="s">
        <v>269</v>
      </c>
      <c r="I146" s="2" t="s">
        <v>45</v>
      </c>
      <c r="J146" t="s">
        <v>15</v>
      </c>
      <c r="K146" t="s">
        <v>55</v>
      </c>
      <c r="L146">
        <v>0.05</v>
      </c>
      <c r="M146">
        <v>0.03</v>
      </c>
      <c r="N146" s="3" t="s">
        <v>445</v>
      </c>
      <c r="P146" s="7">
        <f>IF(Table3[[#This Row],[State]]="NJ", 1, 0)</f>
        <v>1</v>
      </c>
      <c r="Q146" s="7">
        <f>IF(Table3[[#This Row],[State]]="PA", 1, 0)</f>
        <v>0</v>
      </c>
      <c r="R146" t="str">
        <f>IF(Table3[[#This Row],[NJ]]=0,"N/A",IF(ISBLANK(Table3[[#This Row],[Tax Parcel ID]]), "N/A",LEFT(Table3[[#This Row],[Tax Parcel ID]], SEARCH("-", Table3[[#This Row],[Tax Parcel ID]], 1)-1)))</f>
        <v>1015</v>
      </c>
      <c r="S14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22</v>
      </c>
      <c r="T14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59.01</v>
      </c>
      <c r="U14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http://njparcels.com/property/1015/22/59.01</v>
      </c>
    </row>
    <row r="147" spans="1:21">
      <c r="A147">
        <v>148</v>
      </c>
      <c r="B147" s="2" t="s">
        <v>76</v>
      </c>
      <c r="C147" s="2" t="s">
        <v>54</v>
      </c>
      <c r="I147" s="2" t="s">
        <v>8</v>
      </c>
      <c r="J147" t="s">
        <v>15</v>
      </c>
      <c r="K147" t="s">
        <v>19</v>
      </c>
      <c r="L147">
        <v>0.26</v>
      </c>
      <c r="M147">
        <v>0.63</v>
      </c>
      <c r="N147" s="3" t="s">
        <v>446</v>
      </c>
      <c r="P147" s="7">
        <f>IF(Table3[[#This Row],[State]]="NJ", 1, 0)</f>
        <v>1</v>
      </c>
      <c r="Q147" s="7">
        <f>IF(Table3[[#This Row],[State]]="PA", 1, 0)</f>
        <v>0</v>
      </c>
      <c r="R147" t="str">
        <f>IF(Table3[[#This Row],[NJ]]=0,"N/A",IF(ISBLANK(Table3[[#This Row],[Tax Parcel ID]]), "N/A",LEFT(Table3[[#This Row],[Tax Parcel ID]], SEARCH("-", Table3[[#This Row],[Tax Parcel ID]], 1)-1)))</f>
        <v>1106</v>
      </c>
      <c r="S147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92</v>
      </c>
      <c r="T147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2.012</v>
      </c>
      <c r="U14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http://njparcels.com/property/1106/92/2.012</v>
      </c>
    </row>
    <row r="148" spans="1:21">
      <c r="A148">
        <v>149</v>
      </c>
      <c r="B148" s="2" t="s">
        <v>76</v>
      </c>
      <c r="C148" s="2" t="s">
        <v>54</v>
      </c>
      <c r="I148" s="2" t="s">
        <v>8</v>
      </c>
      <c r="J148" t="s">
        <v>15</v>
      </c>
      <c r="K148" t="s">
        <v>19</v>
      </c>
      <c r="L148">
        <v>2</v>
      </c>
      <c r="M148">
        <v>0</v>
      </c>
      <c r="N148" s="3" t="s">
        <v>447</v>
      </c>
      <c r="P148" s="7">
        <f>IF(Table3[[#This Row],[State]]="NJ", 1, 0)</f>
        <v>1</v>
      </c>
      <c r="Q148" s="7">
        <f>IF(Table3[[#This Row],[State]]="PA", 1, 0)</f>
        <v>0</v>
      </c>
      <c r="R148" t="str">
        <f>IF(Table3[[#This Row],[NJ]]=0,"N/A",IF(ISBLANK(Table3[[#This Row],[Tax Parcel ID]]), "N/A",LEFT(Table3[[#This Row],[Tax Parcel ID]], SEARCH("-", Table3[[#This Row],[Tax Parcel ID]], 1)-1)))</f>
        <v>1106</v>
      </c>
      <c r="S148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92</v>
      </c>
      <c r="T148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</v>
      </c>
      <c r="U14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http://njparcels.com/property/1106/92/5</v>
      </c>
    </row>
    <row r="149" spans="1:21">
      <c r="A149">
        <v>150</v>
      </c>
      <c r="B149" s="2" t="s">
        <v>76</v>
      </c>
      <c r="C149" s="2" t="s">
        <v>54</v>
      </c>
      <c r="I149" s="2" t="s">
        <v>8</v>
      </c>
      <c r="J149" t="s">
        <v>15</v>
      </c>
      <c r="K149" t="s">
        <v>19</v>
      </c>
      <c r="L149">
        <v>2.4</v>
      </c>
      <c r="M149">
        <v>4.8099999999999996</v>
      </c>
      <c r="N149" s="3" t="s">
        <v>448</v>
      </c>
      <c r="P149" s="7">
        <f>IF(Table3[[#This Row],[State]]="NJ", 1, 0)</f>
        <v>1</v>
      </c>
      <c r="Q149" s="7">
        <f>IF(Table3[[#This Row],[State]]="PA", 1, 0)</f>
        <v>0</v>
      </c>
      <c r="R149" t="str">
        <f>IF(Table3[[#This Row],[NJ]]=0,"N/A",IF(ISBLANK(Table3[[#This Row],[Tax Parcel ID]]), "N/A",LEFT(Table3[[#This Row],[Tax Parcel ID]], SEARCH("-", Table3[[#This Row],[Tax Parcel ID]], 1)-1)))</f>
        <v>1106</v>
      </c>
      <c r="S149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92</v>
      </c>
      <c r="T149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9</v>
      </c>
      <c r="U14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http://njparcels.com/property/1106/92/9</v>
      </c>
    </row>
    <row r="150" spans="1:21" ht="30">
      <c r="A150">
        <v>151</v>
      </c>
      <c r="B150" s="2" t="s">
        <v>449</v>
      </c>
      <c r="C150" s="2" t="s">
        <v>220</v>
      </c>
      <c r="I150" s="2" t="s">
        <v>221</v>
      </c>
      <c r="J150" t="s">
        <v>15</v>
      </c>
      <c r="K150" t="s">
        <v>55</v>
      </c>
      <c r="L150">
        <v>0.52</v>
      </c>
      <c r="M150">
        <v>86</v>
      </c>
      <c r="N150" s="3" t="s">
        <v>450</v>
      </c>
      <c r="P150" s="7">
        <f>IF(Table3[[#This Row],[State]]="NJ", 1, 0)</f>
        <v>1</v>
      </c>
      <c r="Q150" s="7">
        <f>IF(Table3[[#This Row],[State]]="PA", 1, 0)</f>
        <v>0</v>
      </c>
      <c r="R150" t="str">
        <f>IF(Table3[[#This Row],[NJ]]=0,"N/A",IF(ISBLANK(Table3[[#This Row],[Tax Parcel ID]]), "N/A",LEFT(Table3[[#This Row],[Tax Parcel ID]], SEARCH("-", Table3[[#This Row],[Tax Parcel ID]], 1)-1)))</f>
        <v>1007</v>
      </c>
      <c r="S150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54</v>
      </c>
      <c r="T150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10</v>
      </c>
      <c r="U15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http://njparcels.com/property/1007/54/10</v>
      </c>
    </row>
    <row r="151" spans="1:21" ht="30">
      <c r="A151">
        <v>152</v>
      </c>
      <c r="B151" s="2" t="s">
        <v>451</v>
      </c>
      <c r="C151" s="2" t="s">
        <v>452</v>
      </c>
      <c r="D151" s="2" t="s">
        <v>53</v>
      </c>
      <c r="E151" s="2" t="s">
        <v>220</v>
      </c>
      <c r="F151" s="2" t="s">
        <v>314</v>
      </c>
      <c r="G151" s="2" t="s">
        <v>73</v>
      </c>
      <c r="I151" s="2" t="s">
        <v>221</v>
      </c>
      <c r="J151" t="s">
        <v>15</v>
      </c>
      <c r="K151" t="s">
        <v>55</v>
      </c>
      <c r="L151">
        <v>0.06</v>
      </c>
      <c r="M151">
        <v>0</v>
      </c>
      <c r="N151" s="3" t="s">
        <v>453</v>
      </c>
      <c r="P151" s="7">
        <f>IF(Table3[[#This Row],[State]]="NJ", 1, 0)</f>
        <v>1</v>
      </c>
      <c r="Q151" s="7">
        <f>IF(Table3[[#This Row],[State]]="PA", 1, 0)</f>
        <v>0</v>
      </c>
      <c r="R151" t="str">
        <f>IF(Table3[[#This Row],[NJ]]=0,"N/A",IF(ISBLANK(Table3[[#This Row],[Tax Parcel ID]]), "N/A",LEFT(Table3[[#This Row],[Tax Parcel ID]], SEARCH("-", Table3[[#This Row],[Tax Parcel ID]], 1)-1)))</f>
        <v>1007</v>
      </c>
      <c r="S151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33</v>
      </c>
      <c r="T151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</v>
      </c>
      <c r="U15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http://njparcels.com/property/1007/33/2</v>
      </c>
    </row>
    <row r="152" spans="1:21" ht="30">
      <c r="A152">
        <v>153</v>
      </c>
      <c r="B152" s="2" t="s">
        <v>454</v>
      </c>
      <c r="C152" s="2" t="s">
        <v>455</v>
      </c>
      <c r="D152" s="2" t="s">
        <v>456</v>
      </c>
      <c r="E152" s="2" t="s">
        <v>220</v>
      </c>
      <c r="I152" s="2" t="s">
        <v>221</v>
      </c>
      <c r="J152" t="s">
        <v>15</v>
      </c>
      <c r="K152" t="s">
        <v>55</v>
      </c>
      <c r="L152">
        <v>0.56999999999999995</v>
      </c>
      <c r="M152">
        <v>0.89</v>
      </c>
      <c r="N152" s="3" t="s">
        <v>457</v>
      </c>
      <c r="P152" s="7">
        <f>IF(Table3[[#This Row],[State]]="NJ", 1, 0)</f>
        <v>1</v>
      </c>
      <c r="Q152" s="7">
        <f>IF(Table3[[#This Row],[State]]="PA", 1, 0)</f>
        <v>0</v>
      </c>
      <c r="R152" t="str">
        <f>IF(Table3[[#This Row],[NJ]]=0,"N/A",IF(ISBLANK(Table3[[#This Row],[Tax Parcel ID]]), "N/A",LEFT(Table3[[#This Row],[Tax Parcel ID]], SEARCH("-", Table3[[#This Row],[Tax Parcel ID]], 1)-1)))</f>
        <v>1007</v>
      </c>
      <c r="S152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53</v>
      </c>
      <c r="T152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1.03</v>
      </c>
      <c r="U15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http://njparcels.com/property/1007/53/1.03</v>
      </c>
    </row>
    <row r="153" spans="1:21" ht="30">
      <c r="A153">
        <v>154</v>
      </c>
      <c r="B153" s="2" t="s">
        <v>458</v>
      </c>
      <c r="C153" s="2" t="s">
        <v>54</v>
      </c>
      <c r="D153" s="2" t="s">
        <v>459</v>
      </c>
      <c r="E153" s="2" t="s">
        <v>240</v>
      </c>
      <c r="F153" s="2" t="s">
        <v>53</v>
      </c>
      <c r="I153" s="2" t="s">
        <v>37</v>
      </c>
      <c r="J153" t="s">
        <v>15</v>
      </c>
      <c r="K153" t="s">
        <v>55</v>
      </c>
      <c r="L153">
        <v>1.52</v>
      </c>
      <c r="M153">
        <v>2.21</v>
      </c>
      <c r="N153" s="3" t="s">
        <v>460</v>
      </c>
      <c r="P153" s="7">
        <f>IF(Table3[[#This Row],[State]]="NJ", 1, 0)</f>
        <v>1</v>
      </c>
      <c r="Q153" s="7">
        <f>IF(Table3[[#This Row],[State]]="PA", 1, 0)</f>
        <v>0</v>
      </c>
      <c r="R153" t="str">
        <f>IF(Table3[[#This Row],[NJ]]=0,"N/A",IF(ISBLANK(Table3[[#This Row],[Tax Parcel ID]]), "N/A",LEFT(Table3[[#This Row],[Tax Parcel ID]], SEARCH("-", Table3[[#This Row],[Tax Parcel ID]], 1)-1)))</f>
        <v>1016</v>
      </c>
      <c r="S153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24</v>
      </c>
      <c r="T153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13</v>
      </c>
      <c r="U15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http://njparcels.com/property/1016/24/13</v>
      </c>
    </row>
    <row r="154" spans="1:21" ht="30">
      <c r="A154">
        <v>155</v>
      </c>
      <c r="B154" s="2" t="s">
        <v>461</v>
      </c>
      <c r="C154" s="2" t="s">
        <v>462</v>
      </c>
      <c r="D154" s="2" t="s">
        <v>463</v>
      </c>
      <c r="E154" s="2" t="s">
        <v>464</v>
      </c>
      <c r="F154" s="2" t="s">
        <v>53</v>
      </c>
      <c r="G154" s="2" t="s">
        <v>73</v>
      </c>
      <c r="I154" s="2" t="s">
        <v>63</v>
      </c>
      <c r="J154" t="s">
        <v>15</v>
      </c>
      <c r="K154" t="s">
        <v>55</v>
      </c>
      <c r="L154">
        <v>1.1000000000000001</v>
      </c>
      <c r="M154">
        <v>2.14</v>
      </c>
      <c r="N154" s="3" t="s">
        <v>465</v>
      </c>
      <c r="P154" s="7">
        <f>IF(Table3[[#This Row],[State]]="NJ", 1, 0)</f>
        <v>1</v>
      </c>
      <c r="Q154" s="7">
        <f>IF(Table3[[#This Row],[State]]="PA", 1, 0)</f>
        <v>0</v>
      </c>
      <c r="R154" t="str">
        <f>IF(Table3[[#This Row],[NJ]]=0,"N/A",IF(ISBLANK(Table3[[#This Row],[Tax Parcel ID]]), "N/A",LEFT(Table3[[#This Row],[Tax Parcel ID]], SEARCH("-", Table3[[#This Row],[Tax Parcel ID]], 1)-1)))</f>
        <v>1026</v>
      </c>
      <c r="S154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17</v>
      </c>
      <c r="T154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</v>
      </c>
      <c r="U15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http://njparcels.com/property/1026/17/4</v>
      </c>
    </row>
    <row r="155" spans="1:21" ht="30">
      <c r="A155">
        <v>154</v>
      </c>
      <c r="B155" s="2" t="s">
        <v>466</v>
      </c>
      <c r="C155" s="2" t="s">
        <v>322</v>
      </c>
      <c r="D155" s="2" t="s">
        <v>53</v>
      </c>
      <c r="E155" s="2" t="s">
        <v>54</v>
      </c>
      <c r="I155" s="2" t="s">
        <v>63</v>
      </c>
      <c r="J155" t="s">
        <v>15</v>
      </c>
      <c r="K155" t="s">
        <v>55</v>
      </c>
      <c r="L155">
        <v>2.21</v>
      </c>
      <c r="M155">
        <v>2.78</v>
      </c>
      <c r="N155" s="3" t="s">
        <v>467</v>
      </c>
      <c r="P155" s="7">
        <f>IF(Table3[[#This Row],[State]]="NJ", 1, 0)</f>
        <v>1</v>
      </c>
      <c r="Q155" s="7">
        <f>IF(Table3[[#This Row],[State]]="PA", 1, 0)</f>
        <v>0</v>
      </c>
      <c r="R155" t="str">
        <f>IF(Table3[[#This Row],[NJ]]=0,"N/A",IF(ISBLANK(Table3[[#This Row],[Tax Parcel ID]]), "N/A",LEFT(Table3[[#This Row],[Tax Parcel ID]], SEARCH("-", Table3[[#This Row],[Tax Parcel ID]], 1)-1)))</f>
        <v>1026</v>
      </c>
      <c r="S155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16</v>
      </c>
      <c r="T155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</v>
      </c>
      <c r="U15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http://njparcels.com/property/1026/16/3</v>
      </c>
    </row>
    <row r="156" spans="1:21" ht="30">
      <c r="A156">
        <v>155</v>
      </c>
      <c r="B156" s="2" t="s">
        <v>468</v>
      </c>
      <c r="C156" s="2" t="s">
        <v>469</v>
      </c>
      <c r="D156" s="2" t="s">
        <v>470</v>
      </c>
      <c r="I156" s="2" t="s">
        <v>221</v>
      </c>
      <c r="J156" t="s">
        <v>15</v>
      </c>
      <c r="K156" t="s">
        <v>55</v>
      </c>
      <c r="L156">
        <v>0</v>
      </c>
      <c r="M156">
        <v>0.46</v>
      </c>
      <c r="N156" s="3" t="s">
        <v>471</v>
      </c>
      <c r="P156" s="7">
        <f>IF(Table3[[#This Row],[State]]="NJ", 1, 0)</f>
        <v>1</v>
      </c>
      <c r="Q156" s="7">
        <f>IF(Table3[[#This Row],[State]]="PA", 1, 0)</f>
        <v>0</v>
      </c>
      <c r="R156" t="str">
        <f>IF(Table3[[#This Row],[NJ]]=0,"N/A",IF(ISBLANK(Table3[[#This Row],[Tax Parcel ID]]), "N/A",LEFT(Table3[[#This Row],[Tax Parcel ID]], SEARCH("-", Table3[[#This Row],[Tax Parcel ID]], 1)-1)))</f>
        <v>1007</v>
      </c>
      <c r="S15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54</v>
      </c>
      <c r="T15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</v>
      </c>
      <c r="U15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http://njparcels.com/property/1007/54/5</v>
      </c>
    </row>
    <row r="157" spans="1:21" ht="30">
      <c r="A157">
        <v>156</v>
      </c>
      <c r="B157" s="2" t="s">
        <v>472</v>
      </c>
      <c r="C157" s="2" t="s">
        <v>473</v>
      </c>
      <c r="D157" s="2" t="s">
        <v>62</v>
      </c>
      <c r="I157" s="2" t="s">
        <v>63</v>
      </c>
      <c r="J157" t="s">
        <v>15</v>
      </c>
      <c r="K157" t="s">
        <v>55</v>
      </c>
      <c r="L157">
        <v>0.81</v>
      </c>
      <c r="M157">
        <v>1.1399999999999999</v>
      </c>
      <c r="N157" s="3" t="s">
        <v>474</v>
      </c>
      <c r="P157" s="7">
        <f>IF(Table3[[#This Row],[State]]="NJ", 1, 0)</f>
        <v>1</v>
      </c>
      <c r="Q157" s="7">
        <f>IF(Table3[[#This Row],[State]]="PA", 1, 0)</f>
        <v>0</v>
      </c>
      <c r="R157" t="str">
        <f>IF(Table3[[#This Row],[NJ]]=0,"N/A",IF(ISBLANK(Table3[[#This Row],[Tax Parcel ID]]), "N/A",LEFT(Table3[[#This Row],[Tax Parcel ID]], SEARCH("-", Table3[[#This Row],[Tax Parcel ID]], 1)-1)))</f>
        <v>1026</v>
      </c>
      <c r="S157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</v>
      </c>
      <c r="T157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15</v>
      </c>
      <c r="U15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http://njparcels.com/property/1026/3/15</v>
      </c>
    </row>
    <row r="158" spans="1:21" ht="75">
      <c r="A158">
        <v>157</v>
      </c>
      <c r="B158" s="2" t="s">
        <v>475</v>
      </c>
      <c r="C158" s="2" t="s">
        <v>476</v>
      </c>
      <c r="D158" s="2" t="s">
        <v>456</v>
      </c>
      <c r="E158" s="2" t="s">
        <v>240</v>
      </c>
      <c r="F158" s="2" t="s">
        <v>477</v>
      </c>
      <c r="G158" s="2" t="s">
        <v>73</v>
      </c>
      <c r="I158" s="2" t="s">
        <v>37</v>
      </c>
      <c r="J158" t="s">
        <v>15</v>
      </c>
      <c r="K158" t="s">
        <v>55</v>
      </c>
      <c r="L158">
        <v>0.61</v>
      </c>
      <c r="M158">
        <v>0.28999999999999998</v>
      </c>
      <c r="N158" s="3" t="s">
        <v>478</v>
      </c>
      <c r="P158" s="7">
        <f>IF(Table3[[#This Row],[State]]="NJ", 1, 0)</f>
        <v>1</v>
      </c>
      <c r="Q158" s="7">
        <f>IF(Table3[[#This Row],[State]]="PA", 1, 0)</f>
        <v>0</v>
      </c>
      <c r="R158" t="str">
        <f>IF(Table3[[#This Row],[NJ]]=0,"N/A",IF(ISBLANK(Table3[[#This Row],[Tax Parcel ID]]), "N/A",LEFT(Table3[[#This Row],[Tax Parcel ID]], SEARCH("-", Table3[[#This Row],[Tax Parcel ID]], 1)-1)))</f>
        <v>1016</v>
      </c>
      <c r="S158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12</v>
      </c>
      <c r="T158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27</v>
      </c>
      <c r="U15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http://njparcels.com/property/1016/12/27</v>
      </c>
    </row>
    <row r="159" spans="1:21">
      <c r="A159">
        <v>158</v>
      </c>
      <c r="B159" s="2" t="s">
        <v>479</v>
      </c>
      <c r="C159" s="2" t="s">
        <v>480</v>
      </c>
      <c r="I159" s="2" t="s">
        <v>45</v>
      </c>
      <c r="J159" t="s">
        <v>15</v>
      </c>
      <c r="K159" t="s">
        <v>55</v>
      </c>
      <c r="L159">
        <v>1.25</v>
      </c>
      <c r="M159">
        <v>0.19</v>
      </c>
      <c r="N159" s="3" t="s">
        <v>481</v>
      </c>
      <c r="P159" s="7">
        <f>IF(Table3[[#This Row],[State]]="NJ", 1, 0)</f>
        <v>1</v>
      </c>
      <c r="Q159" s="7">
        <f>IF(Table3[[#This Row],[State]]="PA", 1, 0)</f>
        <v>0</v>
      </c>
      <c r="R159" t="str">
        <f>IF(Table3[[#This Row],[NJ]]=0,"N/A",IF(ISBLANK(Table3[[#This Row],[Tax Parcel ID]]), "N/A",LEFT(Table3[[#This Row],[Tax Parcel ID]], SEARCH("-", Table3[[#This Row],[Tax Parcel ID]], 1)-1)))</f>
        <v>1015</v>
      </c>
      <c r="S159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159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30</v>
      </c>
      <c r="U15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http://njparcels.com/property/1015/21/30</v>
      </c>
    </row>
    <row r="160" spans="1:21" ht="30">
      <c r="A160">
        <v>159</v>
      </c>
      <c r="B160" s="2" t="s">
        <v>482</v>
      </c>
      <c r="C160" s="2" t="s">
        <v>53</v>
      </c>
      <c r="D160" s="2" t="s">
        <v>73</v>
      </c>
      <c r="I160" s="2" t="s">
        <v>221</v>
      </c>
      <c r="J160" t="s">
        <v>15</v>
      </c>
      <c r="K160" t="s">
        <v>55</v>
      </c>
      <c r="L160">
        <v>2.62</v>
      </c>
      <c r="M160">
        <v>2.74</v>
      </c>
      <c r="N160" s="3" t="s">
        <v>483</v>
      </c>
      <c r="P160" s="7">
        <f>IF(Table3[[#This Row],[State]]="NJ", 1, 0)</f>
        <v>1</v>
      </c>
      <c r="Q160" s="7">
        <f>IF(Table3[[#This Row],[State]]="PA", 1, 0)</f>
        <v>0</v>
      </c>
      <c r="R160" t="str">
        <f>IF(Table3[[#This Row],[NJ]]=0,"N/A",IF(ISBLANK(Table3[[#This Row],[Tax Parcel ID]]), "N/A",LEFT(Table3[[#This Row],[Tax Parcel ID]], SEARCH("-", Table3[[#This Row],[Tax Parcel ID]], 1)-1)))</f>
        <v>1007</v>
      </c>
      <c r="S160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60</v>
      </c>
      <c r="T160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12</v>
      </c>
      <c r="U16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http://njparcels.com/property/1007/60/12</v>
      </c>
    </row>
    <row r="161" spans="1:21" ht="30">
      <c r="A161">
        <v>160</v>
      </c>
      <c r="B161" s="2" t="s">
        <v>484</v>
      </c>
      <c r="C161" s="2" t="s">
        <v>485</v>
      </c>
      <c r="D161" s="2" t="s">
        <v>53</v>
      </c>
      <c r="E161" s="2" t="s">
        <v>73</v>
      </c>
      <c r="I161" s="2" t="s">
        <v>45</v>
      </c>
      <c r="J161" t="s">
        <v>15</v>
      </c>
      <c r="K161" t="s">
        <v>55</v>
      </c>
      <c r="L161">
        <v>3.07</v>
      </c>
      <c r="M161">
        <v>4.26</v>
      </c>
      <c r="N161" s="3" t="s">
        <v>486</v>
      </c>
      <c r="P161" s="7">
        <f>IF(Table3[[#This Row],[State]]="NJ", 1, 0)</f>
        <v>1</v>
      </c>
      <c r="Q161" s="7">
        <f>IF(Table3[[#This Row],[State]]="PA", 1, 0)</f>
        <v>0</v>
      </c>
      <c r="R161" t="str">
        <f>IF(Table3[[#This Row],[NJ]]=0,"N/A",IF(ISBLANK(Table3[[#This Row],[Tax Parcel ID]]), "N/A",LEFT(Table3[[#This Row],[Tax Parcel ID]], SEARCH("-", Table3[[#This Row],[Tax Parcel ID]], 1)-1)))</f>
        <v>1015</v>
      </c>
      <c r="S161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15</v>
      </c>
      <c r="T161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7</v>
      </c>
      <c r="U16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http://njparcels.com/property/1015/15/7</v>
      </c>
    </row>
    <row r="162" spans="1:21" ht="30">
      <c r="A162">
        <v>161</v>
      </c>
      <c r="B162" s="2" t="s">
        <v>487</v>
      </c>
      <c r="C162" s="2" t="s">
        <v>488</v>
      </c>
      <c r="D162" s="2" t="s">
        <v>220</v>
      </c>
      <c r="I162" s="2" t="s">
        <v>221</v>
      </c>
      <c r="J162" t="s">
        <v>15</v>
      </c>
      <c r="K162" t="s">
        <v>55</v>
      </c>
      <c r="L162">
        <v>0.57999999999999996</v>
      </c>
      <c r="M162">
        <v>0.84</v>
      </c>
      <c r="N162" s="3" t="s">
        <v>489</v>
      </c>
      <c r="P162" s="7">
        <f>IF(Table3[[#This Row],[State]]="NJ", 1, 0)</f>
        <v>1</v>
      </c>
      <c r="Q162" s="7">
        <f>IF(Table3[[#This Row],[State]]="PA", 1, 0)</f>
        <v>0</v>
      </c>
      <c r="R162" t="str">
        <f>IF(Table3[[#This Row],[NJ]]=0,"N/A",IF(ISBLANK(Table3[[#This Row],[Tax Parcel ID]]), "N/A",LEFT(Table3[[#This Row],[Tax Parcel ID]], SEARCH("-", Table3[[#This Row],[Tax Parcel ID]], 1)-1)))</f>
        <v>1007</v>
      </c>
      <c r="S162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54</v>
      </c>
      <c r="T162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5.02</v>
      </c>
      <c r="U16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http://njparcels.com/property/1007/54/5.02</v>
      </c>
    </row>
    <row r="163" spans="1:21" ht="30">
      <c r="A163">
        <v>162</v>
      </c>
      <c r="B163" s="2" t="s">
        <v>200</v>
      </c>
      <c r="C163" s="2" t="s">
        <v>201</v>
      </c>
      <c r="D163" s="2" t="s">
        <v>53</v>
      </c>
      <c r="E163" s="2" t="s">
        <v>202</v>
      </c>
      <c r="F163" s="2" t="s">
        <v>203</v>
      </c>
      <c r="G163" s="2" t="s">
        <v>204</v>
      </c>
      <c r="H163" s="2" t="s">
        <v>268</v>
      </c>
      <c r="I163" s="2" t="s">
        <v>45</v>
      </c>
      <c r="J163" t="s">
        <v>15</v>
      </c>
      <c r="K163" t="s">
        <v>55</v>
      </c>
      <c r="L163">
        <v>0.79</v>
      </c>
      <c r="M163">
        <v>1.31</v>
      </c>
      <c r="N163" s="3" t="s">
        <v>495</v>
      </c>
      <c r="P163" s="7">
        <f>IF(Table3[[#This Row],[State]]="NJ", 1, 0)</f>
        <v>1</v>
      </c>
      <c r="Q163" s="7">
        <f>IF(Table3[[#This Row],[State]]="PA", 1, 0)</f>
        <v>0</v>
      </c>
      <c r="R163" t="str">
        <f>IF(Table3[[#This Row],[NJ]]=0,"N/A",IF(ISBLANK(Table3[[#This Row],[Tax Parcel ID]]), "N/A",LEFT(Table3[[#This Row],[Tax Parcel ID]], SEARCH("-", Table3[[#This Row],[Tax Parcel ID]], 1)-1)))</f>
        <v>1015</v>
      </c>
      <c r="S163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21</v>
      </c>
      <c r="T163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20</v>
      </c>
      <c r="U16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http://njparcels.com/property/1015/21/20</v>
      </c>
    </row>
    <row r="164" spans="1:21" ht="30">
      <c r="A164">
        <v>163</v>
      </c>
      <c r="B164" s="2" t="s">
        <v>210</v>
      </c>
      <c r="C164" s="2" t="s">
        <v>211</v>
      </c>
      <c r="D164" s="2" t="s">
        <v>212</v>
      </c>
      <c r="E164" s="2" t="s">
        <v>213</v>
      </c>
      <c r="F164" s="2" t="s">
        <v>214</v>
      </c>
      <c r="G164" s="2" t="s">
        <v>73</v>
      </c>
      <c r="I164" s="2" t="s">
        <v>63</v>
      </c>
      <c r="J164" t="s">
        <v>15</v>
      </c>
      <c r="K164" t="s">
        <v>55</v>
      </c>
      <c r="L164">
        <v>1.39</v>
      </c>
      <c r="M164">
        <v>2.19</v>
      </c>
      <c r="N164" s="3" t="s">
        <v>500</v>
      </c>
      <c r="P164" s="7">
        <f>IF(Table3[[#This Row],[State]]="NJ", 1, 0)</f>
        <v>1</v>
      </c>
      <c r="Q164" s="7">
        <f>IF(Table3[[#This Row],[State]]="PA", 1, 0)</f>
        <v>0</v>
      </c>
      <c r="R164" t="str">
        <f>IF(Table3[[#This Row],[NJ]]=0,"N/A",IF(ISBLANK(Table3[[#This Row],[Tax Parcel ID]]), "N/A",LEFT(Table3[[#This Row],[Tax Parcel ID]], SEARCH("-", Table3[[#This Row],[Tax Parcel ID]], 1)-1)))</f>
        <v>1026</v>
      </c>
      <c r="S164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8</v>
      </c>
      <c r="T164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36</v>
      </c>
      <c r="U16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http://njparcels.com/property/1026/8/36</v>
      </c>
    </row>
    <row r="165" spans="1:21">
      <c r="A165">
        <v>164</v>
      </c>
      <c r="B165" s="2" t="s">
        <v>503</v>
      </c>
      <c r="C165" s="2" t="s">
        <v>505</v>
      </c>
      <c r="I165" s="2" t="s">
        <v>507</v>
      </c>
      <c r="J165" t="s">
        <v>12</v>
      </c>
      <c r="K165" t="s">
        <v>98</v>
      </c>
      <c r="L165">
        <v>0.57999999999999996</v>
      </c>
      <c r="M165">
        <v>1.1499999999999999</v>
      </c>
      <c r="N165" s="3" t="s">
        <v>504</v>
      </c>
      <c r="P165" s="7">
        <f>IF(Table3[[#This Row],[State]]="NJ", 1, 0)</f>
        <v>0</v>
      </c>
      <c r="Q165" s="7">
        <f>IF(Table3[[#This Row],[State]]="PA", 1, 0)</f>
        <v>1</v>
      </c>
      <c r="R165" t="str">
        <f>IF(Table3[[#This Row],[NJ]]=0,"N/A",IF(ISBLANK(Table3[[#This Row],[Tax Parcel ID]]), "N/A",LEFT(Table3[[#This Row],[Tax Parcel ID]], SEARCH("-", Table3[[#This Row],[Tax Parcel ID]], 1)-1)))</f>
        <v>N/A</v>
      </c>
      <c r="S165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65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6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66" spans="1:21">
      <c r="A166">
        <v>165</v>
      </c>
      <c r="B166" s="2" t="s">
        <v>503</v>
      </c>
      <c r="C166" s="2" t="s">
        <v>505</v>
      </c>
      <c r="I166" s="2" t="s">
        <v>507</v>
      </c>
      <c r="J166" t="s">
        <v>12</v>
      </c>
      <c r="K166" t="s">
        <v>98</v>
      </c>
      <c r="L166">
        <v>2.68</v>
      </c>
      <c r="M166">
        <v>4.25</v>
      </c>
      <c r="N166" s="3" t="s">
        <v>506</v>
      </c>
      <c r="P166" s="7">
        <f>IF(Table3[[#This Row],[State]]="NJ", 1, 0)</f>
        <v>0</v>
      </c>
      <c r="Q166" s="7">
        <f>IF(Table3[[#This Row],[State]]="PA", 1, 0)</f>
        <v>1</v>
      </c>
      <c r="R166" t="str">
        <f>IF(Table3[[#This Row],[NJ]]=0,"N/A",IF(ISBLANK(Table3[[#This Row],[Tax Parcel ID]]), "N/A",LEFT(Table3[[#This Row],[Tax Parcel ID]], SEARCH("-", Table3[[#This Row],[Tax Parcel ID]], 1)-1)))</f>
        <v>N/A</v>
      </c>
      <c r="S16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6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6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67" spans="1:21" ht="30">
      <c r="A167">
        <v>166</v>
      </c>
      <c r="B167" s="2" t="s">
        <v>522</v>
      </c>
      <c r="C167" s="2" t="s">
        <v>523</v>
      </c>
      <c r="D167" s="2" t="s">
        <v>53</v>
      </c>
      <c r="E167" s="2" t="s">
        <v>73</v>
      </c>
      <c r="I167" s="2" t="s">
        <v>221</v>
      </c>
      <c r="J167" t="s">
        <v>15</v>
      </c>
      <c r="K167" t="s">
        <v>55</v>
      </c>
      <c r="L167">
        <v>1.65</v>
      </c>
      <c r="M167">
        <v>2.2799999999999998</v>
      </c>
      <c r="N167" s="3" t="s">
        <v>524</v>
      </c>
      <c r="P167" s="7">
        <f>IF(Table3[[#This Row],[State]]="NJ", 1, 0)</f>
        <v>1</v>
      </c>
      <c r="Q167" s="7">
        <f>IF(Table3[[#This Row],[State]]="PA", 1, 0)</f>
        <v>0</v>
      </c>
      <c r="R167" t="str">
        <f>IF(Table3[[#This Row],[NJ]]=0,"N/A",IF(ISBLANK(Table3[[#This Row],[Tax Parcel ID]]), "N/A",LEFT(Table3[[#This Row],[Tax Parcel ID]], SEARCH("-", Table3[[#This Row],[Tax Parcel ID]], 1)-1)))</f>
        <v>1007</v>
      </c>
      <c r="S167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31</v>
      </c>
      <c r="T167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</v>
      </c>
      <c r="U16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http://njparcels.com/property/1007/31/4</v>
      </c>
    </row>
    <row r="168" spans="1:21" ht="30">
      <c r="A168">
        <v>167</v>
      </c>
      <c r="B168" s="2" t="s">
        <v>525</v>
      </c>
      <c r="C168" s="2" t="s">
        <v>76</v>
      </c>
      <c r="D168" s="2" t="s">
        <v>526</v>
      </c>
      <c r="E168" s="2" t="s">
        <v>54</v>
      </c>
      <c r="I168" s="2" t="s">
        <v>8</v>
      </c>
      <c r="J168" t="s">
        <v>15</v>
      </c>
      <c r="K168" t="s">
        <v>19</v>
      </c>
      <c r="L168">
        <v>0.06</v>
      </c>
      <c r="M168">
        <v>0.35</v>
      </c>
      <c r="N168" s="3" t="s">
        <v>527</v>
      </c>
      <c r="P168" s="7">
        <f>IF(Table3[[#This Row],[State]]="NJ", 1, 0)</f>
        <v>1</v>
      </c>
      <c r="Q168" s="7">
        <f>IF(Table3[[#This Row],[State]]="PA", 1, 0)</f>
        <v>0</v>
      </c>
      <c r="R168" t="str">
        <f>IF(Table3[[#This Row],[NJ]]=0,"N/A",IF(ISBLANK(Table3[[#This Row],[Tax Parcel ID]]), "N/A",LEFT(Table3[[#This Row],[Tax Parcel ID]], SEARCH("-", Table3[[#This Row],[Tax Parcel ID]], 1)-1)))</f>
        <v>1106</v>
      </c>
      <c r="S168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92</v>
      </c>
      <c r="T168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1.01</v>
      </c>
      <c r="U16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http://njparcels.com/property/1106/92/1.01</v>
      </c>
    </row>
    <row r="169" spans="1:21" ht="60">
      <c r="A169">
        <v>168</v>
      </c>
      <c r="B169" s="2" t="s">
        <v>205</v>
      </c>
      <c r="C169" s="2" t="s">
        <v>528</v>
      </c>
      <c r="D169" s="2" t="s">
        <v>206</v>
      </c>
      <c r="E169" s="2" t="s">
        <v>300</v>
      </c>
      <c r="F169" s="2" t="s">
        <v>529</v>
      </c>
      <c r="G169" s="2" t="s">
        <v>209</v>
      </c>
      <c r="H169" s="2" t="s">
        <v>530</v>
      </c>
      <c r="I169" s="2" t="s">
        <v>8</v>
      </c>
      <c r="J169" t="s">
        <v>15</v>
      </c>
      <c r="K169" t="s">
        <v>19</v>
      </c>
      <c r="L169">
        <v>0.54</v>
      </c>
      <c r="M169">
        <v>0.08</v>
      </c>
      <c r="N169" s="3" t="s">
        <v>531</v>
      </c>
      <c r="P169" s="7">
        <f>IF(Table3[[#This Row],[State]]="NJ", 1, 0)</f>
        <v>1</v>
      </c>
      <c r="Q169" s="7">
        <f>IF(Table3[[#This Row],[State]]="PA", 1, 0)</f>
        <v>0</v>
      </c>
      <c r="R169" t="str">
        <f>IF(Table3[[#This Row],[NJ]]=0,"N/A",IF(ISBLANK(Table3[[#This Row],[Tax Parcel ID]]), "N/A",LEFT(Table3[[#This Row],[Tax Parcel ID]], SEARCH("-", Table3[[#This Row],[Tax Parcel ID]], 1)-1)))</f>
        <v>1106</v>
      </c>
      <c r="S169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91</v>
      </c>
      <c r="T169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3.11</v>
      </c>
      <c r="U16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http://njparcels.com/property/1106/91/3.11</v>
      </c>
    </row>
    <row r="170" spans="1:21" ht="60">
      <c r="A170">
        <v>169</v>
      </c>
      <c r="B170" s="2" t="s">
        <v>205</v>
      </c>
      <c r="C170" s="2" t="s">
        <v>528</v>
      </c>
      <c r="D170" s="2" t="s">
        <v>206</v>
      </c>
      <c r="E170" s="2" t="s">
        <v>300</v>
      </c>
      <c r="F170" s="2" t="s">
        <v>529</v>
      </c>
      <c r="G170" s="2" t="s">
        <v>209</v>
      </c>
      <c r="H170" s="2" t="s">
        <v>530</v>
      </c>
      <c r="I170" s="2" t="s">
        <v>8</v>
      </c>
      <c r="J170" t="s">
        <v>15</v>
      </c>
      <c r="K170" t="s">
        <v>19</v>
      </c>
      <c r="L170">
        <v>0.05</v>
      </c>
      <c r="M170">
        <v>0.04</v>
      </c>
      <c r="N170" s="3" t="s">
        <v>532</v>
      </c>
      <c r="P170" s="7">
        <f>IF(Table3[[#This Row],[State]]="NJ", 1, 0)</f>
        <v>1</v>
      </c>
      <c r="Q170" s="7">
        <f>IF(Table3[[#This Row],[State]]="PA", 1, 0)</f>
        <v>0</v>
      </c>
      <c r="R170" t="str">
        <f>IF(Table3[[#This Row],[NJ]]=0,"N/A",IF(ISBLANK(Table3[[#This Row],[Tax Parcel ID]]), "N/A",LEFT(Table3[[#This Row],[Tax Parcel ID]], SEARCH("-", Table3[[#This Row],[Tax Parcel ID]], 1)-1)))</f>
        <v>1106</v>
      </c>
      <c r="S170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91</v>
      </c>
      <c r="T170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3.21</v>
      </c>
      <c r="U17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http://njparcels.com/property/1106/91/3.21</v>
      </c>
    </row>
    <row r="171" spans="1:21" ht="60">
      <c r="A171">
        <v>170</v>
      </c>
      <c r="B171" s="2" t="s">
        <v>205</v>
      </c>
      <c r="C171" s="2" t="s">
        <v>528</v>
      </c>
      <c r="D171" s="2" t="s">
        <v>206</v>
      </c>
      <c r="E171" s="2" t="s">
        <v>300</v>
      </c>
      <c r="F171" s="2" t="s">
        <v>529</v>
      </c>
      <c r="G171" s="2" t="s">
        <v>209</v>
      </c>
      <c r="H171" s="2" t="s">
        <v>530</v>
      </c>
      <c r="I171" s="2" t="s">
        <v>8</v>
      </c>
      <c r="J171" t="s">
        <v>15</v>
      </c>
      <c r="K171" t="s">
        <v>19</v>
      </c>
      <c r="L171">
        <v>0.91</v>
      </c>
      <c r="M171">
        <v>1.06</v>
      </c>
      <c r="N171" s="3" t="s">
        <v>533</v>
      </c>
      <c r="P171" s="7">
        <f>IF(Table3[[#This Row],[State]]="NJ", 1, 0)</f>
        <v>1</v>
      </c>
      <c r="Q171" s="7">
        <f>IF(Table3[[#This Row],[State]]="PA", 1, 0)</f>
        <v>0</v>
      </c>
      <c r="R171" t="str">
        <f>IF(Table3[[#This Row],[NJ]]=0,"N/A",IF(ISBLANK(Table3[[#This Row],[Tax Parcel ID]]), "N/A",LEFT(Table3[[#This Row],[Tax Parcel ID]], SEARCH("-", Table3[[#This Row],[Tax Parcel ID]], 1)-1)))</f>
        <v>1106</v>
      </c>
      <c r="S171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91</v>
      </c>
      <c r="T171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3.95</v>
      </c>
      <c r="U17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http://njparcels.com/property/1106/91/3.95</v>
      </c>
    </row>
    <row r="172" spans="1:21" ht="30">
      <c r="A172">
        <v>171</v>
      </c>
      <c r="B172" s="2" t="s">
        <v>534</v>
      </c>
      <c r="C172" s="2" t="s">
        <v>535</v>
      </c>
      <c r="D172" s="2" t="s">
        <v>536</v>
      </c>
      <c r="E172" s="2" t="s">
        <v>537</v>
      </c>
      <c r="F172" s="2" t="s">
        <v>538</v>
      </c>
      <c r="G172" s="2" t="s">
        <v>539</v>
      </c>
      <c r="H172" s="2" t="s">
        <v>540</v>
      </c>
      <c r="I172" s="2" t="s">
        <v>37</v>
      </c>
      <c r="J172" t="s">
        <v>15</v>
      </c>
      <c r="K172" t="s">
        <v>55</v>
      </c>
      <c r="L172">
        <v>0.45</v>
      </c>
      <c r="M172">
        <v>0</v>
      </c>
      <c r="N172" s="3" t="s">
        <v>541</v>
      </c>
      <c r="P172" s="7">
        <f>IF(Table3[[#This Row],[State]]="NJ", 1, 0)</f>
        <v>1</v>
      </c>
      <c r="Q172" s="7">
        <f>IF(Table3[[#This Row],[State]]="PA", 1, 0)</f>
        <v>0</v>
      </c>
      <c r="R172" t="str">
        <f>IF(Table3[[#This Row],[NJ]]=0,"N/A",IF(ISBLANK(Table3[[#This Row],[Tax Parcel ID]]), "N/A",LEFT(Table3[[#This Row],[Tax Parcel ID]], SEARCH("-", Table3[[#This Row],[Tax Parcel ID]], 1)-1)))</f>
        <v>1016</v>
      </c>
      <c r="S172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26</v>
      </c>
      <c r="T172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14.01</v>
      </c>
      <c r="U17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http://njparcels.com/property/1016/26/14.01</v>
      </c>
    </row>
    <row r="173" spans="1:21" ht="30">
      <c r="A173">
        <v>172</v>
      </c>
      <c r="B173" s="2" t="s">
        <v>542</v>
      </c>
      <c r="C173" s="2" t="s">
        <v>543</v>
      </c>
      <c r="I173" s="2" t="s">
        <v>37</v>
      </c>
      <c r="J173" t="s">
        <v>15</v>
      </c>
      <c r="K173" t="s">
        <v>55</v>
      </c>
      <c r="L173">
        <v>0.19</v>
      </c>
      <c r="M173">
        <v>0</v>
      </c>
      <c r="N173" s="3" t="s">
        <v>544</v>
      </c>
      <c r="P173" s="7">
        <f>IF(Table3[[#This Row],[State]]="NJ", 1, 0)</f>
        <v>1</v>
      </c>
      <c r="Q173" s="7">
        <f>IF(Table3[[#This Row],[State]]="PA", 1, 0)</f>
        <v>0</v>
      </c>
      <c r="R173" t="str">
        <f>IF(Table3[[#This Row],[NJ]]=0,"N/A",IF(ISBLANK(Table3[[#This Row],[Tax Parcel ID]]), "N/A",LEFT(Table3[[#This Row],[Tax Parcel ID]], SEARCH("-", Table3[[#This Row],[Tax Parcel ID]], 1)-1)))</f>
        <v>1016</v>
      </c>
      <c r="S173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26</v>
      </c>
      <c r="T173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16</v>
      </c>
      <c r="U17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http://njparcels.com/property/1016/26/16</v>
      </c>
    </row>
    <row r="174" spans="1:21" ht="30">
      <c r="A174">
        <v>173</v>
      </c>
      <c r="B174" s="2" t="s">
        <v>545</v>
      </c>
      <c r="C174" s="2" t="s">
        <v>546</v>
      </c>
      <c r="D174" s="2" t="s">
        <v>547</v>
      </c>
      <c r="E174" s="2" t="s">
        <v>548</v>
      </c>
      <c r="F174" s="2" t="s">
        <v>549</v>
      </c>
      <c r="G174" s="2" t="s">
        <v>550</v>
      </c>
      <c r="I174" s="2" t="s">
        <v>45</v>
      </c>
      <c r="J174" t="s">
        <v>15</v>
      </c>
      <c r="K174" t="s">
        <v>55</v>
      </c>
      <c r="L174">
        <v>0.49</v>
      </c>
      <c r="M174">
        <v>0.25</v>
      </c>
      <c r="N174" s="3" t="s">
        <v>551</v>
      </c>
      <c r="P174" s="7">
        <f>IF(Table3[[#This Row],[State]]="NJ", 1, 0)</f>
        <v>1</v>
      </c>
      <c r="Q174" s="7">
        <f>IF(Table3[[#This Row],[State]]="PA", 1, 0)</f>
        <v>0</v>
      </c>
      <c r="R174" t="str">
        <f>IF(Table3[[#This Row],[NJ]]=0,"N/A",IF(ISBLANK(Table3[[#This Row],[Tax Parcel ID]]), "N/A",LEFT(Table3[[#This Row],[Tax Parcel ID]], SEARCH("-", Table3[[#This Row],[Tax Parcel ID]], 1)-1)))</f>
        <v>1015</v>
      </c>
      <c r="S174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17</v>
      </c>
      <c r="T174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80.07</v>
      </c>
      <c r="U17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http://njparcels.com/property/1015/17/80.07</v>
      </c>
    </row>
    <row r="175" spans="1:21" ht="30">
      <c r="A175">
        <v>174</v>
      </c>
      <c r="B175" s="2" t="s">
        <v>552</v>
      </c>
      <c r="C175" s="2" t="s">
        <v>553</v>
      </c>
      <c r="D175" s="2" t="s">
        <v>554</v>
      </c>
      <c r="E175" s="2" t="s">
        <v>220</v>
      </c>
      <c r="F175" s="2" t="s">
        <v>53</v>
      </c>
      <c r="G175" s="2" t="s">
        <v>73</v>
      </c>
      <c r="I175" s="2" t="s">
        <v>221</v>
      </c>
      <c r="J175" t="s">
        <v>15</v>
      </c>
      <c r="K175" t="s">
        <v>55</v>
      </c>
      <c r="L175">
        <v>0.48</v>
      </c>
      <c r="M175">
        <v>0</v>
      </c>
      <c r="N175" s="3" t="s">
        <v>555</v>
      </c>
      <c r="P175" s="7">
        <f>IF(Table3[[#This Row],[State]]="NJ", 1, 0)</f>
        <v>1</v>
      </c>
      <c r="Q175" s="7">
        <f>IF(Table3[[#This Row],[State]]="PA", 1, 0)</f>
        <v>0</v>
      </c>
      <c r="R175" t="str">
        <f>IF(Table3[[#This Row],[NJ]]=0,"N/A",IF(ISBLANK(Table3[[#This Row],[Tax Parcel ID]]), "N/A",LEFT(Table3[[#This Row],[Tax Parcel ID]], SEARCH("-", Table3[[#This Row],[Tax Parcel ID]], 1)-1)))</f>
        <v>1007</v>
      </c>
      <c r="S175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19</v>
      </c>
      <c r="T175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25.04</v>
      </c>
      <c r="U17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http://njparcels.com/property/1007/19/25.04</v>
      </c>
    </row>
    <row r="176" spans="1:21">
      <c r="A176">
        <v>175</v>
      </c>
      <c r="B176" s="2" t="s">
        <v>556</v>
      </c>
      <c r="C176" s="2" t="s">
        <v>557</v>
      </c>
      <c r="D176" s="2" t="s">
        <v>558</v>
      </c>
      <c r="I176" s="2" t="s">
        <v>37</v>
      </c>
      <c r="J176" t="s">
        <v>15</v>
      </c>
      <c r="K176" t="s">
        <v>55</v>
      </c>
      <c r="L176">
        <v>1.1599999999999999</v>
      </c>
      <c r="M176">
        <v>2.0499999999999998</v>
      </c>
      <c r="N176" s="3" t="s">
        <v>559</v>
      </c>
      <c r="P176" s="7">
        <f>IF(Table3[[#This Row],[State]]="NJ", 1, 0)</f>
        <v>1</v>
      </c>
      <c r="Q176" s="7">
        <f>IF(Table3[[#This Row],[State]]="PA", 1, 0)</f>
        <v>0</v>
      </c>
      <c r="R176" t="str">
        <f>IF(Table3[[#This Row],[NJ]]=0,"N/A",IF(ISBLANK(Table3[[#This Row],[Tax Parcel ID]]), "N/A",LEFT(Table3[[#This Row],[Tax Parcel ID]], SEARCH("-", Table3[[#This Row],[Tax Parcel ID]], 1)-1)))</f>
        <v>1016</v>
      </c>
      <c r="S17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12</v>
      </c>
      <c r="T17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</v>
      </c>
      <c r="U17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http://njparcels.com/property/1016/12/1</v>
      </c>
    </row>
    <row r="177" spans="1:21" ht="30">
      <c r="A177">
        <v>176</v>
      </c>
      <c r="B177" s="2" t="s">
        <v>560</v>
      </c>
      <c r="C177" s="2" t="s">
        <v>561</v>
      </c>
      <c r="D177" s="2" t="s">
        <v>53</v>
      </c>
      <c r="I177" s="2" t="s">
        <v>37</v>
      </c>
      <c r="J177" t="s">
        <v>15</v>
      </c>
      <c r="K177" t="s">
        <v>55</v>
      </c>
      <c r="L177">
        <v>1.72</v>
      </c>
      <c r="M177">
        <v>1.94</v>
      </c>
      <c r="N177" s="3" t="s">
        <v>562</v>
      </c>
      <c r="P177" s="7">
        <f>IF(Table3[[#This Row],[State]]="NJ", 1, 0)</f>
        <v>1</v>
      </c>
      <c r="Q177" s="7">
        <f>IF(Table3[[#This Row],[State]]="PA", 1, 0)</f>
        <v>0</v>
      </c>
      <c r="R177" t="str">
        <f>IF(Table3[[#This Row],[NJ]]=0,"N/A",IF(ISBLANK(Table3[[#This Row],[Tax Parcel ID]]), "N/A",LEFT(Table3[[#This Row],[Tax Parcel ID]], SEARCH("-", Table3[[#This Row],[Tax Parcel ID]], 1)-1)))</f>
        <v>1016</v>
      </c>
      <c r="S177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13</v>
      </c>
      <c r="T177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7</v>
      </c>
      <c r="U17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http://njparcels.com/property/1016/13/7</v>
      </c>
    </row>
    <row r="178" spans="1:21" ht="30">
      <c r="A178">
        <v>177</v>
      </c>
      <c r="B178" s="2" t="s">
        <v>563</v>
      </c>
      <c r="C178" s="2" t="s">
        <v>564</v>
      </c>
      <c r="D178" s="2" t="s">
        <v>53</v>
      </c>
      <c r="E178" s="2" t="s">
        <v>73</v>
      </c>
      <c r="I178" s="2" t="s">
        <v>232</v>
      </c>
      <c r="J178" t="s">
        <v>15</v>
      </c>
      <c r="K178" t="s">
        <v>55</v>
      </c>
      <c r="L178">
        <v>2.11</v>
      </c>
      <c r="M178">
        <v>4.0999999999999996</v>
      </c>
      <c r="N178" s="3" t="s">
        <v>565</v>
      </c>
      <c r="P178" s="7">
        <f>IF(Table3[[#This Row],[State]]="NJ", 1, 0)</f>
        <v>1</v>
      </c>
      <c r="Q178" s="7">
        <f>IF(Table3[[#This Row],[State]]="PA", 1, 0)</f>
        <v>0</v>
      </c>
      <c r="R178" t="str">
        <f>IF(Table3[[#This Row],[NJ]]=0,"N/A",IF(ISBLANK(Table3[[#This Row],[Tax Parcel ID]]), "N/A",LEFT(Table3[[#This Row],[Tax Parcel ID]], SEARCH("-", Table3[[#This Row],[Tax Parcel ID]], 1)-1)))</f>
        <v>1001</v>
      </c>
      <c r="S178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14</v>
      </c>
      <c r="T178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16</v>
      </c>
      <c r="U178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http://njparcels.com/property/1001/14/16</v>
      </c>
    </row>
    <row r="179" spans="1:21" ht="30">
      <c r="A179">
        <v>178</v>
      </c>
      <c r="B179" s="2" t="s">
        <v>566</v>
      </c>
      <c r="C179" s="2" t="s">
        <v>567</v>
      </c>
      <c r="D179" s="2" t="s">
        <v>53</v>
      </c>
      <c r="E179" s="2" t="s">
        <v>73</v>
      </c>
      <c r="F179" s="2" t="s">
        <v>568</v>
      </c>
      <c r="I179" s="2" t="s">
        <v>232</v>
      </c>
      <c r="J179" t="s">
        <v>15</v>
      </c>
      <c r="K179" t="s">
        <v>55</v>
      </c>
      <c r="L179">
        <v>4.4800000000000004</v>
      </c>
      <c r="M179">
        <v>8.2899999999999991</v>
      </c>
      <c r="N179" s="3" t="s">
        <v>569</v>
      </c>
      <c r="P179" s="7">
        <f>IF(Table3[[#This Row],[State]]="NJ", 1, 0)</f>
        <v>1</v>
      </c>
      <c r="Q179" s="7">
        <f>IF(Table3[[#This Row],[State]]="PA", 1, 0)</f>
        <v>0</v>
      </c>
      <c r="R179" t="str">
        <f>IF(Table3[[#This Row],[NJ]]=0,"N/A",IF(ISBLANK(Table3[[#This Row],[Tax Parcel ID]]), "N/A",LEFT(Table3[[#This Row],[Tax Parcel ID]], SEARCH("-", Table3[[#This Row],[Tax Parcel ID]], 1)-1)))</f>
        <v>1001</v>
      </c>
      <c r="S179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18</v>
      </c>
      <c r="T179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9</v>
      </c>
      <c r="U179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http://njparcels.com/property/1001/18/9</v>
      </c>
    </row>
    <row r="180" spans="1:21" ht="30">
      <c r="A180">
        <v>179</v>
      </c>
      <c r="B180" s="2" t="s">
        <v>570</v>
      </c>
      <c r="C180" s="2" t="s">
        <v>571</v>
      </c>
      <c r="D180" s="2" t="s">
        <v>536</v>
      </c>
      <c r="E180" s="2" t="s">
        <v>537</v>
      </c>
      <c r="F180" s="2" t="s">
        <v>572</v>
      </c>
      <c r="G180" s="2" t="s">
        <v>573</v>
      </c>
      <c r="H180" s="2" t="s">
        <v>539</v>
      </c>
      <c r="I180" s="2" t="s">
        <v>37</v>
      </c>
      <c r="J180" t="s">
        <v>15</v>
      </c>
      <c r="K180" t="s">
        <v>55</v>
      </c>
      <c r="L180">
        <v>0.26</v>
      </c>
      <c r="M180">
        <v>0</v>
      </c>
      <c r="N180" s="3" t="s">
        <v>574</v>
      </c>
      <c r="P180" s="7">
        <f>IF(Table3[[#This Row],[State]]="NJ", 1, 0)</f>
        <v>1</v>
      </c>
      <c r="Q180" s="7">
        <f>IF(Table3[[#This Row],[State]]="PA", 1, 0)</f>
        <v>0</v>
      </c>
      <c r="R180" t="str">
        <f>IF(Table3[[#This Row],[NJ]]=0,"N/A",IF(ISBLANK(Table3[[#This Row],[Tax Parcel ID]]), "N/A",LEFT(Table3[[#This Row],[Tax Parcel ID]], SEARCH("-", Table3[[#This Row],[Tax Parcel ID]], 1)-1)))</f>
        <v>1016</v>
      </c>
      <c r="S180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26</v>
      </c>
      <c r="T180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14.03</v>
      </c>
      <c r="U180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http://njparcels.com/property/1016/26/14.03</v>
      </c>
    </row>
    <row r="181" spans="1:21" ht="30">
      <c r="A181">
        <v>180</v>
      </c>
      <c r="B181" s="2" t="s">
        <v>538</v>
      </c>
      <c r="C181" s="2" t="s">
        <v>539</v>
      </c>
      <c r="D181" s="2" t="s">
        <v>575</v>
      </c>
      <c r="E181" s="2" t="s">
        <v>576</v>
      </c>
      <c r="F181" s="2" t="s">
        <v>577</v>
      </c>
      <c r="G181" s="2" t="s">
        <v>578</v>
      </c>
      <c r="H181" s="2" t="s">
        <v>572</v>
      </c>
      <c r="I181" s="2" t="s">
        <v>37</v>
      </c>
      <c r="J181" t="s">
        <v>15</v>
      </c>
      <c r="K181" t="s">
        <v>55</v>
      </c>
      <c r="L181">
        <v>0.51</v>
      </c>
      <c r="M181">
        <v>0</v>
      </c>
      <c r="N181" s="3" t="s">
        <v>579</v>
      </c>
      <c r="P181" s="7">
        <f>IF(Table3[[#This Row],[State]]="NJ", 1, 0)</f>
        <v>1</v>
      </c>
      <c r="Q181" s="7">
        <f>IF(Table3[[#This Row],[State]]="PA", 1, 0)</f>
        <v>0</v>
      </c>
      <c r="R181" t="str">
        <f>IF(Table3[[#This Row],[NJ]]=0,"N/A",IF(ISBLANK(Table3[[#This Row],[Tax Parcel ID]]), "N/A",LEFT(Table3[[#This Row],[Tax Parcel ID]], SEARCH("-", Table3[[#This Row],[Tax Parcel ID]], 1)-1)))</f>
        <v>1016</v>
      </c>
      <c r="S181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26</v>
      </c>
      <c r="T181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14.02</v>
      </c>
      <c r="U181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http://njparcels.com/property/1016/26/14.02</v>
      </c>
    </row>
    <row r="182" spans="1:21" ht="30">
      <c r="A182">
        <v>181</v>
      </c>
      <c r="B182" s="2" t="s">
        <v>538</v>
      </c>
      <c r="C182" s="2" t="s">
        <v>539</v>
      </c>
      <c r="D182" s="2" t="s">
        <v>575</v>
      </c>
      <c r="E182" s="2" t="s">
        <v>576</v>
      </c>
      <c r="F182" s="2" t="s">
        <v>577</v>
      </c>
      <c r="G182" s="2" t="s">
        <v>578</v>
      </c>
      <c r="H182" s="2" t="s">
        <v>572</v>
      </c>
      <c r="I182" s="2" t="s">
        <v>37</v>
      </c>
      <c r="J182" t="s">
        <v>15</v>
      </c>
      <c r="K182" t="s">
        <v>55</v>
      </c>
      <c r="L182">
        <v>0.08</v>
      </c>
      <c r="M182">
        <v>0</v>
      </c>
      <c r="N182" s="3" t="s">
        <v>580</v>
      </c>
      <c r="P182" s="7">
        <f>IF(Table3[[#This Row],[State]]="NJ", 1, 0)</f>
        <v>1</v>
      </c>
      <c r="Q182" s="7">
        <f>IF(Table3[[#This Row],[State]]="PA", 1, 0)</f>
        <v>0</v>
      </c>
      <c r="R182" t="str">
        <f>IF(Table3[[#This Row],[NJ]]=0,"N/A",IF(ISBLANK(Table3[[#This Row],[Tax Parcel ID]]), "N/A",LEFT(Table3[[#This Row],[Tax Parcel ID]], SEARCH("-", Table3[[#This Row],[Tax Parcel ID]], 1)-1)))</f>
        <v>1016</v>
      </c>
      <c r="S182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26</v>
      </c>
      <c r="T182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14.05</v>
      </c>
      <c r="U182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http://njparcels.com/property/1016/26/14.05</v>
      </c>
    </row>
    <row r="183" spans="1:21">
      <c r="A183">
        <v>182</v>
      </c>
      <c r="B183" s="2" t="s">
        <v>582</v>
      </c>
      <c r="C183" s="2" t="s">
        <v>583</v>
      </c>
      <c r="D183" s="2" t="s">
        <v>584</v>
      </c>
      <c r="I183" s="2" t="s">
        <v>37</v>
      </c>
      <c r="J183" t="s">
        <v>15</v>
      </c>
      <c r="K183" t="s">
        <v>55</v>
      </c>
      <c r="L183">
        <v>0.01</v>
      </c>
      <c r="M183">
        <v>0</v>
      </c>
      <c r="N183" s="3" t="s">
        <v>581</v>
      </c>
      <c r="P183" s="7">
        <f>IF(Table3[[#This Row],[State]]="NJ", 1, 0)</f>
        <v>1</v>
      </c>
      <c r="Q183" s="7">
        <f>IF(Table3[[#This Row],[State]]="PA", 1, 0)</f>
        <v>0</v>
      </c>
      <c r="R183" t="str">
        <f>IF(Table3[[#This Row],[NJ]]=0,"N/A",IF(ISBLANK(Table3[[#This Row],[Tax Parcel ID]]), "N/A",LEFT(Table3[[#This Row],[Tax Parcel ID]], SEARCH("-", Table3[[#This Row],[Tax Parcel ID]], 1)-1)))</f>
        <v>1016</v>
      </c>
      <c r="S183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26</v>
      </c>
      <c r="T183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14</v>
      </c>
      <c r="U183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http://njparcels.com/property/1016/26/14</v>
      </c>
    </row>
    <row r="184" spans="1:21" ht="30">
      <c r="A184">
        <v>183</v>
      </c>
      <c r="B184" s="2" t="s">
        <v>586</v>
      </c>
      <c r="C184" s="2" t="s">
        <v>587</v>
      </c>
      <c r="D184" s="2" t="s">
        <v>588</v>
      </c>
      <c r="E184" s="2" t="s">
        <v>589</v>
      </c>
      <c r="I184" s="2" t="s">
        <v>37</v>
      </c>
      <c r="J184" t="s">
        <v>15</v>
      </c>
      <c r="K184" t="s">
        <v>55</v>
      </c>
      <c r="L184">
        <v>2.57</v>
      </c>
      <c r="M184">
        <v>4.4800000000000004</v>
      </c>
      <c r="N184" s="3" t="s">
        <v>585</v>
      </c>
      <c r="P184" s="7">
        <f>IF(Table3[[#This Row],[State]]="NJ", 1, 0)</f>
        <v>1</v>
      </c>
      <c r="Q184" s="7">
        <f>IF(Table3[[#This Row],[State]]="PA", 1, 0)</f>
        <v>0</v>
      </c>
      <c r="R184" t="str">
        <f>IF(Table3[[#This Row],[NJ]]=0,"N/A",IF(ISBLANK(Table3[[#This Row],[Tax Parcel ID]]), "N/A",LEFT(Table3[[#This Row],[Tax Parcel ID]], SEARCH("-", Table3[[#This Row],[Tax Parcel ID]], 1)-1)))</f>
        <v>1016</v>
      </c>
      <c r="S184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6</v>
      </c>
      <c r="T184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17</v>
      </c>
      <c r="U184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http://njparcels.com/property/1016/6/17</v>
      </c>
    </row>
    <row r="185" spans="1:21" ht="30">
      <c r="A185">
        <v>184</v>
      </c>
      <c r="B185" s="2" t="s">
        <v>590</v>
      </c>
      <c r="C185" s="2" t="s">
        <v>591</v>
      </c>
      <c r="D185" s="2" t="s">
        <v>53</v>
      </c>
      <c r="I185" s="2" t="s">
        <v>232</v>
      </c>
      <c r="J185" t="s">
        <v>15</v>
      </c>
      <c r="K185" t="s">
        <v>55</v>
      </c>
      <c r="L185">
        <v>0.61</v>
      </c>
      <c r="M185">
        <v>0.82</v>
      </c>
      <c r="N185" s="3" t="s">
        <v>592</v>
      </c>
      <c r="P185" s="7">
        <f>IF(Table3[[#This Row],[State]]="NJ", 1, 0)</f>
        <v>1</v>
      </c>
      <c r="Q185" s="7">
        <f>IF(Table3[[#This Row],[State]]="PA", 1, 0)</f>
        <v>0</v>
      </c>
      <c r="R185" t="str">
        <f>IF(Table3[[#This Row],[NJ]]=0,"N/A",IF(ISBLANK(Table3[[#This Row],[Tax Parcel ID]]), "N/A",LEFT(Table3[[#This Row],[Tax Parcel ID]], SEARCH("-", Table3[[#This Row],[Tax Parcel ID]], 1)-1)))</f>
        <v>1001</v>
      </c>
      <c r="S185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18</v>
      </c>
      <c r="T185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20.04</v>
      </c>
      <c r="U185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http://njparcels.com/property/1001/18/20.04</v>
      </c>
    </row>
    <row r="186" spans="1:21" ht="30">
      <c r="A186">
        <v>185</v>
      </c>
      <c r="B186" s="2" t="s">
        <v>593</v>
      </c>
      <c r="C186" s="2" t="s">
        <v>53</v>
      </c>
      <c r="D186" s="2" t="s">
        <v>240</v>
      </c>
      <c r="E186" s="2" t="s">
        <v>300</v>
      </c>
      <c r="I186" s="2" t="s">
        <v>37</v>
      </c>
      <c r="J186" t="s">
        <v>15</v>
      </c>
      <c r="K186" t="s">
        <v>55</v>
      </c>
      <c r="L186">
        <v>2.48</v>
      </c>
      <c r="M186">
        <v>0</v>
      </c>
      <c r="N186" s="3" t="s">
        <v>594</v>
      </c>
      <c r="P186" s="7">
        <f>IF(Table3[[#This Row],[State]]="NJ", 1, 0)</f>
        <v>1</v>
      </c>
      <c r="Q186" s="7">
        <f>IF(Table3[[#This Row],[State]]="PA", 1, 0)</f>
        <v>0</v>
      </c>
      <c r="R186" t="str">
        <f>IF(Table3[[#This Row],[NJ]]=0,"N/A",IF(ISBLANK(Table3[[#This Row],[Tax Parcel ID]]), "N/A",LEFT(Table3[[#This Row],[Tax Parcel ID]], SEARCH("-", Table3[[#This Row],[Tax Parcel ID]], 1)-1)))</f>
        <v>1016</v>
      </c>
      <c r="S186" s="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24</v>
      </c>
      <c r="T186" s="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4</v>
      </c>
      <c r="U186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http://njparcels.com/property/1016/24/4</v>
      </c>
    </row>
    <row r="187" spans="1:21">
      <c r="N187" s="3"/>
      <c r="P187">
        <f>IF(Table3[[#This Row],[State]]="NJ", 1, 0)</f>
        <v>0</v>
      </c>
      <c r="Q187">
        <f>IF(Table3[[#This Row],[State]]="PA", 1, 0)</f>
        <v>0</v>
      </c>
      <c r="R187" t="str">
        <f>IF(Table3[[#This Row],[NJ]]=0,"N/A",IF(ISBLANK(Table3[[#This Row],[Tax Parcel ID]]), "N/A",LEFT(Table3[[#This Row],[Tax Parcel ID]], SEARCH("-", Table3[[#This Row],[Tax Parcel ID]], 1)-1)))</f>
        <v>N/A</v>
      </c>
      <c r="S187" t="str">
        <f>IF(Table3[[#This Row],[PA]]=1,"N/A", IF(ISBLANK(Table3[[#This Row],[Tax Parcel ID]]), "N/A",MID(Table3[[#This Row],[Tax Parcel ID]], SEARCH("-", Table3[[#This Row],[Tax Parcel ID]])+1, SEARCH("-", Table3[[#This Row],[Tax Parcel ID]], SEARCH("-", Table3[[#This Row],[Tax Parcel ID]])+1)-SEARCH("-", Table3[[#This Row],[Tax Parcel ID]])-1)))</f>
        <v>N/A</v>
      </c>
      <c r="T187" t="str">
        <f>IF(Table3[[#This Row],[PA]]=1,"N/A",IF(ISBLANK(Table3[[#This Row],[Tax Parcel ID]]), "N/A",RIGHT(Table3[[#This Row],[Tax Parcel ID]], LEN(Table3[[#This Row],[Tax Parcel ID]]) - SEARCH("-", Table3[[#This Row],[Tax Parcel ID]], SEARCH("-", Table3[[#This Row],[Tax Parcel ID]])+1))))</f>
        <v>N/A</v>
      </c>
      <c r="U187" s="7" t="str">
        <f>IF(OR(Table3[[#This Row],[PA]]=1, ISBLANK(Table3[[#This Row],[Tax Parcel ID]])),"N/A",CONCATENATE("http://njparcels.com/property/", Table3[[#This Row],[NJ Town ID]], "/", Table3[[#This Row],[NJ Block]], "/", Table3[[#This Row],[NJ Lot]]))</f>
        <v>N/A</v>
      </c>
    </row>
    <row r="188" spans="1:21">
      <c r="A188" t="s">
        <v>225</v>
      </c>
      <c r="L188">
        <f>SUM(L2:L187)</f>
        <v>179.22400000000007</v>
      </c>
      <c r="M188">
        <f>SUM(M2:M187)</f>
        <v>327.25</v>
      </c>
      <c r="N188" s="3"/>
      <c r="P188">
        <f>SUM(P2:P187)</f>
        <v>135</v>
      </c>
      <c r="Q188">
        <f>SUM(Q2:Q187)</f>
        <v>50</v>
      </c>
    </row>
  </sheetData>
  <phoneticPr fontId="6" type="noConversion"/>
  <pageMargins left="0.2" right="0.2" top="0" bottom="0.25" header="0" footer="0"/>
  <pageSetup scale="66" fitToHeight="0" orientation="landscape" horizontalDpi="0" verticalDpi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zoomScale="150" zoomScaleNormal="150" workbookViewId="0">
      <selection activeCell="B2" sqref="B2"/>
    </sheetView>
  </sheetViews>
  <sheetFormatPr baseColWidth="10" defaultRowHeight="15"/>
  <cols>
    <col min="1" max="1" width="25.6640625" bestFit="1" customWidth="1"/>
    <col min="2" max="2" width="15.5" bestFit="1" customWidth="1"/>
    <col min="3" max="3" width="13.83203125" bestFit="1" customWidth="1"/>
    <col min="4" max="4" width="14.33203125" bestFit="1" customWidth="1"/>
    <col min="5" max="5" width="7" bestFit="1" customWidth="1"/>
    <col min="6" max="6" width="11.33203125" bestFit="1" customWidth="1"/>
    <col min="7" max="7" width="11.6640625" bestFit="1" customWidth="1"/>
    <col min="8" max="42" width="21" bestFit="1" customWidth="1"/>
    <col min="43" max="43" width="16.33203125" bestFit="1" customWidth="1"/>
    <col min="44" max="44" width="17.83203125" bestFit="1" customWidth="1"/>
  </cols>
  <sheetData>
    <row r="1" spans="1:7" ht="16" thickBot="1">
      <c r="A1" s="9" t="s">
        <v>517</v>
      </c>
      <c r="B1" t="s">
        <v>595</v>
      </c>
      <c r="C1" t="s">
        <v>512</v>
      </c>
      <c r="D1" t="s">
        <v>513</v>
      </c>
      <c r="E1" s="12" t="s">
        <v>514</v>
      </c>
      <c r="F1" s="12" t="s">
        <v>515</v>
      </c>
      <c r="G1" s="12" t="s">
        <v>516</v>
      </c>
    </row>
    <row r="2" spans="1:7" ht="16" thickTop="1">
      <c r="A2" s="17" t="s">
        <v>15</v>
      </c>
      <c r="B2" s="18">
        <v>134</v>
      </c>
      <c r="C2" s="18">
        <v>140.18400000000003</v>
      </c>
      <c r="D2" s="18">
        <v>272.04000000000008</v>
      </c>
      <c r="E2" s="19">
        <f>B2/$B$32</f>
        <v>0.72826086956521741</v>
      </c>
      <c r="F2" s="19">
        <f>C2/$C$32</f>
        <v>0.79314715068121089</v>
      </c>
      <c r="G2" s="19">
        <f>D2/$D$32</f>
        <v>0.83129106187929724</v>
      </c>
    </row>
    <row r="3" spans="1:7">
      <c r="A3" s="13" t="s">
        <v>55</v>
      </c>
      <c r="B3" s="14">
        <v>106</v>
      </c>
      <c r="C3" s="14">
        <v>111.69400000000002</v>
      </c>
      <c r="D3" s="14">
        <v>225.40000000000006</v>
      </c>
      <c r="E3" s="16">
        <f t="shared" ref="E3:E31" si="0">B3/$B$32</f>
        <v>0.57608695652173914</v>
      </c>
      <c r="F3" s="16">
        <f t="shared" ref="F3:F32" si="1">C3/$C$32</f>
        <v>0.63195355995111546</v>
      </c>
      <c r="G3" s="16">
        <f t="shared" ref="G3:G32" si="2">D3/$D$32</f>
        <v>0.6887700534759359</v>
      </c>
    </row>
    <row r="4" spans="1:7">
      <c r="A4" s="15" t="s">
        <v>232</v>
      </c>
      <c r="B4" s="14">
        <v>5</v>
      </c>
      <c r="C4" s="14">
        <v>7.4000000000000012</v>
      </c>
      <c r="D4" s="14">
        <v>13.53</v>
      </c>
      <c r="E4" s="16">
        <f t="shared" si="0"/>
        <v>2.717391304347826E-2</v>
      </c>
      <c r="F4" s="16">
        <f t="shared" si="1"/>
        <v>4.1868465124700112E-2</v>
      </c>
      <c r="G4" s="16">
        <f t="shared" si="2"/>
        <v>4.1344537815126044E-2</v>
      </c>
    </row>
    <row r="5" spans="1:7">
      <c r="A5" s="15" t="s">
        <v>221</v>
      </c>
      <c r="B5" s="14">
        <v>32</v>
      </c>
      <c r="C5" s="14">
        <v>28.62</v>
      </c>
      <c r="D5" s="14">
        <v>116.92999999999999</v>
      </c>
      <c r="E5" s="16">
        <f t="shared" si="0"/>
        <v>0.17391304347826086</v>
      </c>
      <c r="F5" s="16">
        <f t="shared" si="1"/>
        <v>0.16192911782012392</v>
      </c>
      <c r="G5" s="16">
        <f t="shared" si="2"/>
        <v>0.35731092436974782</v>
      </c>
    </row>
    <row r="6" spans="1:7">
      <c r="A6" s="15" t="s">
        <v>45</v>
      </c>
      <c r="B6" s="14">
        <v>31</v>
      </c>
      <c r="C6" s="14">
        <v>27.543999999999993</v>
      </c>
      <c r="D6" s="14">
        <v>34.53</v>
      </c>
      <c r="E6" s="16">
        <f t="shared" si="0"/>
        <v>0.16847826086956522</v>
      </c>
      <c r="F6" s="16">
        <f t="shared" si="1"/>
        <v>0.15584121667496478</v>
      </c>
      <c r="G6" s="16">
        <f t="shared" si="2"/>
        <v>0.10551566080977844</v>
      </c>
    </row>
    <row r="7" spans="1:7">
      <c r="A7" s="15" t="s">
        <v>37</v>
      </c>
      <c r="B7" s="14">
        <v>20</v>
      </c>
      <c r="C7" s="14">
        <v>18.279999999999998</v>
      </c>
      <c r="D7" s="14">
        <v>23.51</v>
      </c>
      <c r="E7" s="16">
        <f t="shared" si="0"/>
        <v>0.10869565217391304</v>
      </c>
      <c r="F7" s="16">
        <f t="shared" si="1"/>
        <v>0.10342642465939429</v>
      </c>
      <c r="G7" s="16">
        <f t="shared" si="2"/>
        <v>7.1841100076394188E-2</v>
      </c>
    </row>
    <row r="8" spans="1:7">
      <c r="A8" s="15" t="s">
        <v>63</v>
      </c>
      <c r="B8" s="14">
        <v>18</v>
      </c>
      <c r="C8" s="14">
        <v>29.85</v>
      </c>
      <c r="D8" s="14">
        <v>36.9</v>
      </c>
      <c r="E8" s="16">
        <f t="shared" si="0"/>
        <v>9.7826086956521743E-2</v>
      </c>
      <c r="F8" s="16">
        <f t="shared" si="1"/>
        <v>0.16888833567193218</v>
      </c>
      <c r="G8" s="16">
        <f t="shared" si="2"/>
        <v>0.11275783040488921</v>
      </c>
    </row>
    <row r="9" spans="1:7">
      <c r="A9" s="13" t="s">
        <v>19</v>
      </c>
      <c r="B9" s="14">
        <v>28</v>
      </c>
      <c r="C9" s="14">
        <v>28.49</v>
      </c>
      <c r="D9" s="14">
        <v>46.64</v>
      </c>
      <c r="E9" s="16">
        <f t="shared" si="0"/>
        <v>0.15217391304347827</v>
      </c>
      <c r="F9" s="16">
        <f t="shared" si="1"/>
        <v>0.1611935907300954</v>
      </c>
      <c r="G9" s="16">
        <f t="shared" si="2"/>
        <v>0.14252100840336132</v>
      </c>
    </row>
    <row r="10" spans="1:7" ht="16" thickBot="1">
      <c r="A10" s="11" t="s">
        <v>8</v>
      </c>
      <c r="B10" s="14">
        <v>28</v>
      </c>
      <c r="C10" s="14">
        <v>28.49</v>
      </c>
      <c r="D10" s="14">
        <v>46.64</v>
      </c>
      <c r="E10" s="16">
        <f t="shared" si="0"/>
        <v>0.15217391304347827</v>
      </c>
      <c r="F10" s="16">
        <f t="shared" si="1"/>
        <v>0.1611935907300954</v>
      </c>
      <c r="G10" s="16">
        <f t="shared" si="2"/>
        <v>0.14252100840336132</v>
      </c>
    </row>
    <row r="11" spans="1:7" ht="16" thickTop="1">
      <c r="A11" s="17" t="s">
        <v>12</v>
      </c>
      <c r="B11" s="18">
        <v>50</v>
      </c>
      <c r="C11" s="18">
        <v>36.560000000000009</v>
      </c>
      <c r="D11" s="18">
        <v>55.210000000000008</v>
      </c>
      <c r="E11" s="19">
        <f t="shared" si="0"/>
        <v>0.27173913043478259</v>
      </c>
      <c r="F11" s="19">
        <f t="shared" si="1"/>
        <v>0.20685284931878867</v>
      </c>
      <c r="G11" s="19">
        <f t="shared" si="2"/>
        <v>0.16870893812070281</v>
      </c>
    </row>
    <row r="12" spans="1:7">
      <c r="A12" s="10" t="s">
        <v>103</v>
      </c>
      <c r="B12" s="7">
        <v>1</v>
      </c>
      <c r="C12" s="7">
        <v>0.02</v>
      </c>
      <c r="D12" s="7">
        <v>0</v>
      </c>
      <c r="E12" s="16">
        <f t="shared" si="0"/>
        <v>5.434782608695652E-3</v>
      </c>
      <c r="F12" s="16">
        <f t="shared" si="1"/>
        <v>1.1315801385054082E-4</v>
      </c>
      <c r="G12" s="16">
        <f t="shared" si="2"/>
        <v>0</v>
      </c>
    </row>
    <row r="13" spans="1:7">
      <c r="A13" s="11" t="s">
        <v>102</v>
      </c>
      <c r="B13" s="7">
        <v>1</v>
      </c>
      <c r="C13" s="7">
        <v>0.02</v>
      </c>
      <c r="D13" s="7">
        <v>0</v>
      </c>
      <c r="E13" s="16">
        <f t="shared" si="0"/>
        <v>5.434782608695652E-3</v>
      </c>
      <c r="F13" s="16">
        <f t="shared" si="1"/>
        <v>1.1315801385054082E-4</v>
      </c>
      <c r="G13" s="16">
        <f t="shared" si="2"/>
        <v>0</v>
      </c>
    </row>
    <row r="14" spans="1:7">
      <c r="A14" s="10" t="s">
        <v>16</v>
      </c>
      <c r="B14" s="7">
        <v>13</v>
      </c>
      <c r="C14" s="7">
        <v>8.58</v>
      </c>
      <c r="D14" s="7">
        <v>12.749999999999998</v>
      </c>
      <c r="E14" s="16">
        <f t="shared" si="0"/>
        <v>7.0652173913043473E-2</v>
      </c>
      <c r="F14" s="16">
        <f t="shared" si="1"/>
        <v>4.8544787941882016E-2</v>
      </c>
      <c r="G14" s="16">
        <f t="shared" si="2"/>
        <v>3.8961038961038946E-2</v>
      </c>
    </row>
    <row r="15" spans="1:7">
      <c r="A15" s="11" t="s">
        <v>32</v>
      </c>
      <c r="B15" s="7">
        <v>2</v>
      </c>
      <c r="C15" s="7">
        <v>0.61</v>
      </c>
      <c r="D15" s="7">
        <v>0.78</v>
      </c>
      <c r="E15" s="16">
        <f t="shared" si="0"/>
        <v>1.0869565217391304E-2</v>
      </c>
      <c r="F15" s="16">
        <f t="shared" si="1"/>
        <v>3.451319422441495E-3</v>
      </c>
      <c r="G15" s="16">
        <f t="shared" si="2"/>
        <v>2.3834988540870892E-3</v>
      </c>
    </row>
    <row r="16" spans="1:7">
      <c r="A16" s="11" t="s">
        <v>40</v>
      </c>
      <c r="B16" s="7">
        <v>11</v>
      </c>
      <c r="C16" s="7">
        <v>7.97</v>
      </c>
      <c r="D16" s="7">
        <v>11.969999999999997</v>
      </c>
      <c r="E16" s="16">
        <f t="shared" si="0"/>
        <v>5.9782608695652176E-2</v>
      </c>
      <c r="F16" s="16">
        <f t="shared" si="1"/>
        <v>4.5093468519440516E-2</v>
      </c>
      <c r="G16" s="16">
        <f t="shared" si="2"/>
        <v>3.6577540106951856E-2</v>
      </c>
    </row>
    <row r="17" spans="1:7">
      <c r="A17" s="10" t="s">
        <v>17</v>
      </c>
      <c r="B17" s="7">
        <v>8</v>
      </c>
      <c r="C17" s="7">
        <v>2.06</v>
      </c>
      <c r="D17" s="7">
        <v>2.48</v>
      </c>
      <c r="E17" s="16">
        <f t="shared" si="0"/>
        <v>4.3478260869565216E-2</v>
      </c>
      <c r="F17" s="16">
        <f t="shared" si="1"/>
        <v>1.1655275426605705E-2</v>
      </c>
      <c r="G17" s="16">
        <f t="shared" si="2"/>
        <v>7.5783040488922827E-3</v>
      </c>
    </row>
    <row r="18" spans="1:7">
      <c r="A18" s="11" t="s">
        <v>144</v>
      </c>
      <c r="B18" s="7">
        <v>1</v>
      </c>
      <c r="C18" s="7">
        <v>0.23</v>
      </c>
      <c r="D18" s="7">
        <v>1.06</v>
      </c>
      <c r="E18" s="16">
        <f t="shared" si="0"/>
        <v>5.434782608695652E-3</v>
      </c>
      <c r="F18" s="16">
        <f t="shared" si="1"/>
        <v>1.3013171592812195E-3</v>
      </c>
      <c r="G18" s="16">
        <f t="shared" si="2"/>
        <v>3.2391138273491211E-3</v>
      </c>
    </row>
    <row r="19" spans="1:7">
      <c r="A19" s="11" t="s">
        <v>158</v>
      </c>
      <c r="B19" s="7">
        <v>1</v>
      </c>
      <c r="C19" s="7">
        <v>0.31</v>
      </c>
      <c r="D19" s="7">
        <v>0.25</v>
      </c>
      <c r="E19" s="16">
        <f t="shared" si="0"/>
        <v>5.434782608695652E-3</v>
      </c>
      <c r="F19" s="16">
        <f t="shared" si="1"/>
        <v>1.7539492146833827E-3</v>
      </c>
      <c r="G19" s="16">
        <f t="shared" si="2"/>
        <v>7.6394194041252853E-4</v>
      </c>
    </row>
    <row r="20" spans="1:7">
      <c r="A20" s="11" t="s">
        <v>18</v>
      </c>
      <c r="B20" s="7">
        <v>5</v>
      </c>
      <c r="C20" s="7">
        <v>1.46</v>
      </c>
      <c r="D20" s="7">
        <v>1.1700000000000002</v>
      </c>
      <c r="E20" s="16">
        <f t="shared" si="0"/>
        <v>2.717391304347826E-2</v>
      </c>
      <c r="F20" s="16">
        <f t="shared" si="1"/>
        <v>8.2605350110894794E-3</v>
      </c>
      <c r="G20" s="16">
        <f t="shared" si="2"/>
        <v>3.575248281130634E-3</v>
      </c>
    </row>
    <row r="21" spans="1:7">
      <c r="A21" s="11" t="s">
        <v>14</v>
      </c>
      <c r="B21" s="7">
        <v>1</v>
      </c>
      <c r="C21" s="7">
        <v>0.06</v>
      </c>
      <c r="D21" s="7">
        <v>0</v>
      </c>
      <c r="E21" s="16">
        <f t="shared" si="0"/>
        <v>5.434782608695652E-3</v>
      </c>
      <c r="F21" s="16">
        <f t="shared" si="1"/>
        <v>3.3947404155162248E-4</v>
      </c>
      <c r="G21" s="16">
        <f t="shared" si="2"/>
        <v>0</v>
      </c>
    </row>
    <row r="22" spans="1:7">
      <c r="A22" s="10" t="s">
        <v>98</v>
      </c>
      <c r="B22" s="7">
        <v>27</v>
      </c>
      <c r="C22" s="7">
        <v>25.9</v>
      </c>
      <c r="D22" s="7">
        <v>39.979999999999997</v>
      </c>
      <c r="E22" s="16">
        <f t="shared" si="0"/>
        <v>0.14673913043478262</v>
      </c>
      <c r="F22" s="16">
        <f t="shared" si="1"/>
        <v>0.14653962793645037</v>
      </c>
      <c r="G22" s="16">
        <f t="shared" si="2"/>
        <v>0.12216959511077155</v>
      </c>
    </row>
    <row r="23" spans="1:7">
      <c r="A23" s="11" t="s">
        <v>507</v>
      </c>
      <c r="B23" s="7">
        <v>2</v>
      </c>
      <c r="C23" s="7">
        <v>3.2600000000000002</v>
      </c>
      <c r="D23" s="7">
        <v>5.4</v>
      </c>
      <c r="E23" s="16">
        <f t="shared" si="0"/>
        <v>1.0869565217391304E-2</v>
      </c>
      <c r="F23" s="16">
        <f t="shared" si="1"/>
        <v>1.8444756257638157E-2</v>
      </c>
      <c r="G23" s="16">
        <f t="shared" si="2"/>
        <v>1.6501145912910617E-2</v>
      </c>
    </row>
    <row r="24" spans="1:7">
      <c r="A24" s="11" t="s">
        <v>80</v>
      </c>
      <c r="B24" s="7">
        <v>4</v>
      </c>
      <c r="C24" s="7">
        <v>4.5500000000000007</v>
      </c>
      <c r="D24" s="7">
        <v>7.85</v>
      </c>
      <c r="E24" s="16">
        <f t="shared" si="0"/>
        <v>2.1739130434782608E-2</v>
      </c>
      <c r="F24" s="16">
        <f t="shared" si="1"/>
        <v>2.5743448150998043E-2</v>
      </c>
      <c r="G24" s="16">
        <f t="shared" si="2"/>
        <v>2.3987776928953396E-2</v>
      </c>
    </row>
    <row r="25" spans="1:7">
      <c r="A25" s="11" t="s">
        <v>87</v>
      </c>
      <c r="B25" s="7">
        <v>8</v>
      </c>
      <c r="C25" s="7">
        <v>6.65</v>
      </c>
      <c r="D25" s="7">
        <v>11.209999999999999</v>
      </c>
      <c r="E25" s="16">
        <f t="shared" si="0"/>
        <v>4.3478260869565216E-2</v>
      </c>
      <c r="F25" s="16">
        <f t="shared" si="1"/>
        <v>3.7625039605304826E-2</v>
      </c>
      <c r="G25" s="16">
        <f t="shared" si="2"/>
        <v>3.4255156608097775E-2</v>
      </c>
    </row>
    <row r="26" spans="1:7">
      <c r="A26" s="11" t="s">
        <v>180</v>
      </c>
      <c r="B26" s="7">
        <v>3</v>
      </c>
      <c r="C26" s="7">
        <v>1.8399999999999999</v>
      </c>
      <c r="D26" s="7">
        <v>2.41</v>
      </c>
      <c r="E26" s="16">
        <f t="shared" si="0"/>
        <v>1.6304347826086956E-2</v>
      </c>
      <c r="F26" s="16">
        <f t="shared" si="1"/>
        <v>1.0410537274249754E-2</v>
      </c>
      <c r="G26" s="16">
        <f t="shared" si="2"/>
        <v>7.3644003055767749E-3</v>
      </c>
    </row>
    <row r="27" spans="1:7">
      <c r="A27" s="11" t="s">
        <v>96</v>
      </c>
      <c r="B27" s="7">
        <v>6</v>
      </c>
      <c r="C27" s="7">
        <v>4.4499999999999993</v>
      </c>
      <c r="D27" s="7">
        <v>6.39</v>
      </c>
      <c r="E27" s="16">
        <f t="shared" si="0"/>
        <v>3.2608695652173912E-2</v>
      </c>
      <c r="F27" s="16">
        <f t="shared" si="1"/>
        <v>2.5177658081745328E-2</v>
      </c>
      <c r="G27" s="16">
        <f t="shared" si="2"/>
        <v>1.9526355996944227E-2</v>
      </c>
    </row>
    <row r="28" spans="1:7">
      <c r="A28" s="11" t="s">
        <v>92</v>
      </c>
      <c r="B28" s="7">
        <v>1</v>
      </c>
      <c r="C28" s="7">
        <v>0.59</v>
      </c>
      <c r="D28" s="7">
        <v>1.06</v>
      </c>
      <c r="E28" s="16">
        <f t="shared" si="0"/>
        <v>5.434782608695652E-3</v>
      </c>
      <c r="F28" s="16">
        <f t="shared" si="1"/>
        <v>3.3381614085909541E-3</v>
      </c>
      <c r="G28" s="16">
        <f t="shared" si="2"/>
        <v>3.2391138273491211E-3</v>
      </c>
    </row>
    <row r="29" spans="1:7">
      <c r="A29" s="11" t="s">
        <v>118</v>
      </c>
      <c r="B29" s="7">
        <v>3</v>
      </c>
      <c r="C29" s="7">
        <v>4.5600000000000005</v>
      </c>
      <c r="D29" s="7">
        <v>5.66</v>
      </c>
      <c r="E29" s="16">
        <f t="shared" si="0"/>
        <v>1.6304347826086956E-2</v>
      </c>
      <c r="F29" s="16">
        <f t="shared" si="1"/>
        <v>2.580002715792331E-2</v>
      </c>
      <c r="G29" s="16">
        <f t="shared" si="2"/>
        <v>1.7295645530939645E-2</v>
      </c>
    </row>
    <row r="30" spans="1:7">
      <c r="A30" s="10" t="s">
        <v>167</v>
      </c>
      <c r="B30" s="7">
        <v>1</v>
      </c>
      <c r="C30" s="7">
        <v>0</v>
      </c>
      <c r="D30" s="7">
        <v>0</v>
      </c>
      <c r="E30" s="16">
        <f t="shared" si="0"/>
        <v>5.434782608695652E-3</v>
      </c>
      <c r="F30" s="16">
        <f t="shared" si="1"/>
        <v>0</v>
      </c>
      <c r="G30" s="16">
        <f t="shared" si="2"/>
        <v>0</v>
      </c>
    </row>
    <row r="31" spans="1:7" ht="16" thickBot="1">
      <c r="A31" s="11" t="s">
        <v>166</v>
      </c>
      <c r="B31" s="7">
        <v>1</v>
      </c>
      <c r="C31" s="7">
        <v>0</v>
      </c>
      <c r="D31" s="7">
        <v>0</v>
      </c>
      <c r="E31" s="16">
        <f t="shared" si="0"/>
        <v>5.434782608695652E-3</v>
      </c>
      <c r="F31" s="16">
        <f t="shared" si="1"/>
        <v>0</v>
      </c>
      <c r="G31" s="16">
        <f t="shared" si="2"/>
        <v>0</v>
      </c>
    </row>
    <row r="32" spans="1:7" ht="17" thickTop="1" thickBot="1">
      <c r="A32" s="20" t="s">
        <v>511</v>
      </c>
      <c r="B32" s="21">
        <v>184</v>
      </c>
      <c r="C32" s="21">
        <v>176.74400000000011</v>
      </c>
      <c r="D32" s="21">
        <v>327.25000000000006</v>
      </c>
      <c r="E32" s="22">
        <f>B32/$B$32</f>
        <v>1</v>
      </c>
      <c r="F32" s="22">
        <f t="shared" si="1"/>
        <v>1</v>
      </c>
      <c r="G32" s="22">
        <f t="shared" si="2"/>
        <v>1</v>
      </c>
    </row>
    <row r="33" ht="16" thickTop="1"/>
    <row r="34" ht="16" thickBot="1"/>
    <row r="35" ht="17" thickTop="1" thickBot="1"/>
    <row r="36" ht="16" thickTop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Parcels</vt:lpstr>
      <vt:lpstr>Summaries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Spille</dc:creator>
  <cp:lastModifiedBy>Michael Spille</cp:lastModifiedBy>
  <cp:lastPrinted>2018-02-13T00:34:46Z</cp:lastPrinted>
  <dcterms:created xsi:type="dcterms:W3CDTF">2018-02-09T09:21:20Z</dcterms:created>
  <dcterms:modified xsi:type="dcterms:W3CDTF">2018-02-13T00:35:55Z</dcterms:modified>
</cp:coreProperties>
</file>